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35" windowHeight="762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<sst xmlns="http://schemas.openxmlformats.org/spreadsheetml/2006/main" count="142" uniqueCount="127">
  <si>
    <t>ВСЕ ЗАБОЛЕВАНИЯ</t>
  </si>
  <si>
    <t>все жители</t>
  </si>
  <si>
    <t>до 17 лет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</si>
  <si>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</si>
  <si>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</si>
  <si>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</si>
  <si>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</si>
  <si>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</si>
  <si>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</si>
  <si>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</si>
  <si>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</si>
  <si>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</si>
  <si>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</si>
  <si>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</si>
  <si>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</si>
  <si>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</si>
  <si>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</si>
  <si>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</si>
  <si>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</si>
  <si>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</si>
  <si>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</si>
  <si>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</si>
  <si>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</si>
  <si>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</si>
  <si>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</si>
  <si>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</si>
  <si>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</si>
  <si>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</si>
  <si>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</si>
  <si>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</si>
  <si>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</si>
  <si>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</si>
  <si>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</si>
  <si>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</si>
  <si>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</si>
  <si>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</si>
  <si>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</si>
  <si>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</si>
  <si>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</si>
  <si>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</si>
  <si>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</si>
  <si>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</si>
  <si>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</si>
  <si>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</si>
  <si>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</si>
  <si>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</si>
  <si>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</si>
  <si>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</si>
  <si>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</si>
  <si>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</si>
  <si>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</si>
  <si>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</si>
  <si>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</si>
  <si>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</si>
  <si>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</si>
  <si>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</si>
  <si>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</si>
  <si>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</si>
  <si>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</si>
  <si>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</si>
  <si>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</si>
  <si>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</si>
  <si>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</si>
  <si>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</si>
  <si>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</si>
  <si>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</si>
  <si>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</si>
  <si>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</si>
  <si>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</si>
  <si>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</si>
  <si>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</si>
  <si>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</si>
  <si>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</si>
  <si>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</si>
  <si>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</si>
  <si>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</si>
  <si>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</si>
  <si>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</si>
  <si>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</si>
  <si>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</si>
  <si>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</si>
  <si>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</si>
  <si>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</si>
  <si>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</si>
  <si>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</si>
  <si>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</si>
  <si>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Носители гепатита В</t>
  </si>
  <si>
    <t>Паротит эпидемический</t>
  </si>
  <si>
    <t>Менингококковая инфекция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</si>
  <si>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</si>
  <si>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</si>
  <si>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</si>
  <si>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</si>
  <si>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</si>
  <si>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</si>
  <si>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</si>
  <si>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</si>
  <si>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</si>
  <si>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</si>
  <si>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</si>
  <si>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</si>
  <si>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</si>
  <si>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</si>
  <si>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</si>
  <si>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</si>
  <si>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</si>
  <si>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</si>
  <si>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</si>
  <si>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</si>
  <si>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</si>
  <si>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</si>
  <si>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</si>
  <si>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</si>
  <si>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</si>
  <si>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</si>
  <si>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</si>
  <si>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</si>
  <si>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</si>
  <si>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</si>
  <si>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</si>
  <si>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</si>
  <si>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</si>
  <si>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</si>
  <si>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Информационный бюллетень январь - ноябрь 2016г.</t>
  </si>
  <si>
    <t>1-11   2016</t>
  </si>
  <si>
    <t>1 -11  2015</t>
  </si>
  <si>
    <t>1 -11  2016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</si>
</sst>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0"/>
    <numFmt numFmtId="174" formatCode="0.0000"/>
    <numFmt numFmtId="175" formatCode="0.000"/>
  </numFmts>
  <fonts count="19"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16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3" fontId="2" fillId="0" borderId="10" xfId="0" applyNumberFormat="1" applyFont="1" applyBorder="1" applyAlignment="1">
      <alignment/>
    </xf>
    <xf numFmtId="0" fontId="2" fillId="0" borderId="1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6" sqref="C6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8.140625" style="0" customWidth="1"/>
    <col min="8" max="8" width="8.57421875" style="0" customWidth="1"/>
    <col min="9" max="9" width="7.8515625" style="0" customWidth="1"/>
    <col min="10" max="10" width="8.421875" style="0" customWidth="1"/>
    <col min="11" max="11" width="7.28125" style="0" customWidth="1"/>
    <col min="12" max="12" width="7.8515625" style="0" customWidth="1"/>
    <col min="13" max="13" width="8.421875" style="0" customWidth="1"/>
    <col min="14" max="14" width="7.421875" style="0" customWidth="1"/>
    <col min="15" max="15" width="8.421875" style="0" customWidth="1"/>
  </cols>
  <sheetData>
    <row r="1" spans="1:16" ht="15">
      <c r="A1" s="15" t="s">
        <v>123</v>
      </c>
      <c r="B1" s="15"/>
      <c r="C1" s="15"/>
      <c r="D1" s="15"/>
      <c r="E1" s="15"/>
      <c r="F1" s="15"/>
      <c r="G1" s="15"/>
      <c r="H1" s="15"/>
      <c r="I1" s="8"/>
      <c r="J1" s="8"/>
      <c r="K1" s="8"/>
      <c r="L1" s="8"/>
      <c r="M1" s="8"/>
      <c r="N1" s="8"/>
      <c r="O1" s="8"/>
      <c r="P1" s="8"/>
    </row>
    <row r="2" spans="1:16" ht="15">
      <c r="A2" s="10"/>
      <c r="B2" s="10" t="s">
        <v>1</v>
      </c>
      <c r="C2" s="10"/>
      <c r="D2" s="10"/>
      <c r="E2" s="10"/>
      <c r="F2" s="11" t="s">
        <v>116</v>
      </c>
      <c r="G2" s="10" t="s">
        <v>2</v>
      </c>
      <c r="H2" s="10"/>
      <c r="I2" s="10"/>
      <c r="J2" s="10"/>
      <c r="K2" s="11" t="s">
        <v>116</v>
      </c>
      <c r="L2" s="10" t="s">
        <v>3</v>
      </c>
      <c r="M2" s="10"/>
      <c r="N2" s="10"/>
      <c r="O2" s="10"/>
      <c r="P2" s="11" t="s">
        <v>116</v>
      </c>
    </row>
    <row r="3" spans="1:16" ht="15">
      <c r="A3" s="10"/>
      <c r="B3" s="14" t="s">
        <v>124</v>
      </c>
      <c r="C3" s="10"/>
      <c r="D3" s="14" t="s">
        <v>125</v>
      </c>
      <c r="E3" s="10"/>
      <c r="F3" s="12"/>
      <c r="G3" s="14" t="s">
        <v>126</v>
      </c>
      <c r="H3" s="10"/>
      <c r="I3" s="14" t="s">
        <v>125</v>
      </c>
      <c r="J3" s="10"/>
      <c r="K3" s="12"/>
      <c r="L3" s="14" t="s">
        <v>126</v>
      </c>
      <c r="M3" s="10"/>
      <c r="N3" s="14" t="s">
        <v>125</v>
      </c>
      <c r="O3" s="10"/>
      <c r="P3" s="12"/>
    </row>
    <row r="4" spans="1:16" ht="15">
      <c r="A4" s="10"/>
      <c r="B4" s="2" t="s">
        <v>54</v>
      </c>
      <c r="C4" s="2" t="s">
        <v>55</v>
      </c>
      <c r="D4" s="2" t="s">
        <v>54</v>
      </c>
      <c r="E4" s="2" t="s">
        <v>55</v>
      </c>
      <c r="F4" s="13"/>
      <c r="G4" s="2" t="s">
        <v>54</v>
      </c>
      <c r="H4" s="2" t="s">
        <v>55</v>
      </c>
      <c r="I4" s="2" t="s">
        <v>54</v>
      </c>
      <c r="J4" s="2" t="s">
        <v>55</v>
      </c>
      <c r="K4" s="13"/>
      <c r="L4" s="2" t="s">
        <v>54</v>
      </c>
      <c r="M4" s="2" t="s">
        <v>55</v>
      </c>
      <c r="N4" s="2" t="s">
        <v>54</v>
      </c>
      <c r="O4" s="2" t="s">
        <v>55</v>
      </c>
      <c r="P4" s="13"/>
    </row>
    <row r="5" spans="1:16" ht="15">
      <c r="A5" s="3" t="s">
        <v>0</v>
      </c>
      <c r="B5" s="2">
        <v>353316</v>
      </c>
      <c r="C5" s="4">
        <f>B5*100000/2331147</f>
        <v>15156.315753575385</v>
      </c>
      <c r="D5" s="2">
        <v>287426</v>
      </c>
      <c r="E5" s="4">
        <f>D5*100000/2328959</f>
        <v>12341.393729988376</v>
      </c>
      <c r="F5" s="5">
        <f aca="true" t="shared" si="0" ref="F5:F16">(C5*100/E5)-100</f>
        <v>22.808785500028463</v>
      </c>
      <c r="G5" s="2">
        <v>227434</v>
      </c>
      <c r="H5" s="4">
        <f>G5*100000/382207</f>
        <v>59505.451234540444</v>
      </c>
      <c r="I5" s="2">
        <v>201495</v>
      </c>
      <c r="J5" s="4">
        <f>I5*100000/375936</f>
        <v>53598.21884576098</v>
      </c>
      <c r="K5" s="5">
        <f aca="true" t="shared" si="1" ref="K5:K17">(H5*100/J5)-100</f>
        <v>11.021322193147213</v>
      </c>
      <c r="L5" s="2">
        <v>207211</v>
      </c>
      <c r="M5" s="4">
        <f>L5*100000/325190</f>
        <v>63719.979089147884</v>
      </c>
      <c r="N5" s="2">
        <v>184504</v>
      </c>
      <c r="O5" s="4">
        <f>N5*100000/316793</f>
        <v>58241.18588478912</v>
      </c>
      <c r="P5" s="5">
        <f aca="true" t="shared" si="2" ref="P5:P11">(M5*100/O5)-100</f>
        <v>9.407077004229862</v>
      </c>
    </row>
    <row r="6" spans="1:16" ht="22.5">
      <c r="A6" s="6" t="s">
        <v>57</v>
      </c>
      <c r="B6" s="2">
        <v>7731</v>
      </c>
      <c r="C6" s="4">
        <f aca="true" t="shared" si="3" ref="C6:C69">B6*100000/2331147</f>
        <v>331.6393174690399</v>
      </c>
      <c r="D6" s="2">
        <v>7473</v>
      </c>
      <c r="E6" s="4">
        <f aca="true" t="shared" si="4" ref="E6:E71">D6*100000/2330377</f>
        <v>320.67772725185665</v>
      </c>
      <c r="F6" s="5">
        <f t="shared" si="0"/>
        <v>3.4182574234643113</v>
      </c>
      <c r="G6" s="2">
        <v>5756</v>
      </c>
      <c r="H6" s="4">
        <f aca="true" t="shared" si="5" ref="H6:H69">G6*100000/382207</f>
        <v>1505.9902094938084</v>
      </c>
      <c r="I6" s="2">
        <v>5545</v>
      </c>
      <c r="J6" s="4">
        <f aca="true" t="shared" si="6" ref="J6:J69">I6*100000/375936</f>
        <v>1474.9851038474635</v>
      </c>
      <c r="K6" s="5">
        <f t="shared" si="1"/>
        <v>2.102062289677974</v>
      </c>
      <c r="L6" s="2">
        <v>5623</v>
      </c>
      <c r="M6" s="4">
        <f aca="true" t="shared" si="7" ref="M6:M69">L6*100000/325190</f>
        <v>1729.142962575725</v>
      </c>
      <c r="N6" s="2">
        <v>5435</v>
      </c>
      <c r="O6" s="4">
        <f aca="true" t="shared" si="8" ref="O6:O69">N6*100000/316793</f>
        <v>1715.631342864268</v>
      </c>
      <c r="P6" s="5">
        <f t="shared" si="2"/>
        <v>0.7875596215734362</v>
      </c>
    </row>
    <row r="7" spans="1:16" ht="15">
      <c r="A7" s="3" t="s">
        <v>4</v>
      </c>
      <c r="B7" s="2">
        <v>512</v>
      </c>
      <c r="C7" s="4">
        <f t="shared" si="3"/>
        <v>21.963436883216716</v>
      </c>
      <c r="D7" s="2">
        <v>495</v>
      </c>
      <c r="E7" s="4">
        <f t="shared" si="4"/>
        <v>21.241198312547713</v>
      </c>
      <c r="F7" s="5">
        <f t="shared" si="0"/>
        <v>3.4001780880806365</v>
      </c>
      <c r="G7" s="2">
        <v>175</v>
      </c>
      <c r="H7" s="4">
        <f t="shared" si="5"/>
        <v>45.786707203164774</v>
      </c>
      <c r="I7" s="2">
        <v>169</v>
      </c>
      <c r="J7" s="4">
        <f t="shared" si="6"/>
        <v>44.954460333673815</v>
      </c>
      <c r="K7" s="5">
        <f t="shared" si="1"/>
        <v>1.8513110007630331</v>
      </c>
      <c r="L7" s="2">
        <v>166</v>
      </c>
      <c r="M7" s="4">
        <f t="shared" si="7"/>
        <v>51.047080168516864</v>
      </c>
      <c r="N7" s="2">
        <v>156</v>
      </c>
      <c r="O7" s="4">
        <f t="shared" si="8"/>
        <v>49.24351232508294</v>
      </c>
      <c r="P7" s="5">
        <f t="shared" si="2"/>
        <v>3.6625491527241394</v>
      </c>
    </row>
    <row r="8" spans="1:16" ht="15">
      <c r="A8" s="3" t="s">
        <v>5</v>
      </c>
      <c r="B8" s="2">
        <v>50</v>
      </c>
      <c r="C8" s="4">
        <f t="shared" si="3"/>
        <v>2.1448668831266327</v>
      </c>
      <c r="D8" s="2">
        <v>72</v>
      </c>
      <c r="E8" s="4">
        <f t="shared" si="4"/>
        <v>3.0896288454614855</v>
      </c>
      <c r="F8" s="5">
        <f t="shared" si="0"/>
        <v>-30.578493715277887</v>
      </c>
      <c r="G8" s="2">
        <v>31</v>
      </c>
      <c r="H8" s="4">
        <f t="shared" si="5"/>
        <v>8.110788133132047</v>
      </c>
      <c r="I8" s="2">
        <v>39</v>
      </c>
      <c r="J8" s="4">
        <f t="shared" si="6"/>
        <v>10.374106230847804</v>
      </c>
      <c r="K8" s="5">
        <f t="shared" si="1"/>
        <v>-21.816993650842846</v>
      </c>
      <c r="L8" s="2">
        <v>31</v>
      </c>
      <c r="M8" s="4">
        <f t="shared" si="7"/>
        <v>9.532888465204957</v>
      </c>
      <c r="N8" s="2">
        <v>38</v>
      </c>
      <c r="O8" s="4">
        <f t="shared" si="8"/>
        <v>11.995214540725332</v>
      </c>
      <c r="P8" s="5">
        <f t="shared" si="2"/>
        <v>-20.52757011690332</v>
      </c>
    </row>
    <row r="9" spans="1:16" ht="15">
      <c r="A9" s="3" t="s">
        <v>6</v>
      </c>
      <c r="B9" s="2">
        <v>31</v>
      </c>
      <c r="C9" s="4">
        <f t="shared" si="3"/>
        <v>1.3298174675385122</v>
      </c>
      <c r="D9" s="2">
        <v>39</v>
      </c>
      <c r="E9" s="4">
        <f t="shared" si="4"/>
        <v>1.6735489579583045</v>
      </c>
      <c r="F9" s="5">
        <f t="shared" si="0"/>
        <v>-20.539075883333453</v>
      </c>
      <c r="G9" s="2">
        <v>15</v>
      </c>
      <c r="H9" s="4">
        <f t="shared" si="5"/>
        <v>3.9245749031284096</v>
      </c>
      <c r="I9" s="2">
        <v>18</v>
      </c>
      <c r="J9" s="4">
        <f t="shared" si="6"/>
        <v>4.788049029622063</v>
      </c>
      <c r="K9" s="5">
        <f t="shared" si="1"/>
        <v>-18.033944956528785</v>
      </c>
      <c r="L9" s="2">
        <v>14</v>
      </c>
      <c r="M9" s="4">
        <f t="shared" si="7"/>
        <v>4.305175435899013</v>
      </c>
      <c r="N9" s="2">
        <v>18</v>
      </c>
      <c r="O9" s="4">
        <f t="shared" si="8"/>
        <v>5.681943729817262</v>
      </c>
      <c r="P9" s="5">
        <f t="shared" si="2"/>
        <v>-24.230586563069096</v>
      </c>
    </row>
    <row r="10" spans="1:16" ht="15">
      <c r="A10" s="3" t="s">
        <v>7</v>
      </c>
      <c r="B10" s="2">
        <v>381</v>
      </c>
      <c r="C10" s="4">
        <f t="shared" si="3"/>
        <v>16.34388564942494</v>
      </c>
      <c r="D10" s="2">
        <v>345</v>
      </c>
      <c r="E10" s="4">
        <f t="shared" si="4"/>
        <v>14.804471551169618</v>
      </c>
      <c r="F10" s="5">
        <f t="shared" si="0"/>
        <v>10.398304950869402</v>
      </c>
      <c r="G10" s="2">
        <v>105</v>
      </c>
      <c r="H10" s="4">
        <f t="shared" si="5"/>
        <v>27.472024321898868</v>
      </c>
      <c r="I10" s="2">
        <v>94</v>
      </c>
      <c r="J10" s="4">
        <f t="shared" si="6"/>
        <v>25.004256043581886</v>
      </c>
      <c r="K10" s="5">
        <f t="shared" si="1"/>
        <v>9.869392930610346</v>
      </c>
      <c r="L10" s="2">
        <v>97</v>
      </c>
      <c r="M10" s="4">
        <f t="shared" si="7"/>
        <v>29.828715520157445</v>
      </c>
      <c r="N10" s="2">
        <v>82</v>
      </c>
      <c r="O10" s="4">
        <f t="shared" si="8"/>
        <v>25.884410324723085</v>
      </c>
      <c r="P10" s="5">
        <f t="shared" si="2"/>
        <v>15.238149704600445</v>
      </c>
    </row>
    <row r="11" spans="1:16" ht="15">
      <c r="A11" s="3" t="s">
        <v>58</v>
      </c>
      <c r="B11" s="2">
        <v>50</v>
      </c>
      <c r="C11" s="4">
        <f t="shared" si="3"/>
        <v>2.1448668831266327</v>
      </c>
      <c r="D11" s="2">
        <v>39</v>
      </c>
      <c r="E11" s="4">
        <f t="shared" si="4"/>
        <v>1.6735489579583045</v>
      </c>
      <c r="F11" s="5">
        <f t="shared" si="0"/>
        <v>28.16278083333316</v>
      </c>
      <c r="G11" s="2">
        <v>24</v>
      </c>
      <c r="H11" s="4">
        <f t="shared" si="5"/>
        <v>6.279319845005455</v>
      </c>
      <c r="I11" s="2">
        <v>18</v>
      </c>
      <c r="J11" s="4">
        <f t="shared" si="6"/>
        <v>4.788049029622063</v>
      </c>
      <c r="K11" s="5">
        <f t="shared" si="1"/>
        <v>31.145688069553927</v>
      </c>
      <c r="L11" s="2">
        <v>24</v>
      </c>
      <c r="M11" s="4">
        <f t="shared" si="7"/>
        <v>7.3803007472554505</v>
      </c>
      <c r="N11" s="2">
        <v>18</v>
      </c>
      <c r="O11" s="4">
        <f t="shared" si="8"/>
        <v>5.681943729817262</v>
      </c>
      <c r="P11" s="5">
        <f t="shared" si="2"/>
        <v>29.89042303473869</v>
      </c>
    </row>
    <row r="12" spans="1:16" ht="15">
      <c r="A12" s="3" t="s">
        <v>8</v>
      </c>
      <c r="B12" s="2">
        <v>30</v>
      </c>
      <c r="C12" s="4">
        <f t="shared" si="3"/>
        <v>1.2869201298759796</v>
      </c>
      <c r="D12" s="2">
        <v>67</v>
      </c>
      <c r="E12" s="4">
        <f t="shared" si="4"/>
        <v>2.875071286748882</v>
      </c>
      <c r="F12" s="5">
        <f t="shared" si="0"/>
        <v>-55.23867057462693</v>
      </c>
      <c r="G12" s="2">
        <v>14</v>
      </c>
      <c r="H12" s="4">
        <f t="shared" si="5"/>
        <v>3.6629365762531823</v>
      </c>
      <c r="I12" s="2">
        <v>33</v>
      </c>
      <c r="J12" s="4">
        <f t="shared" si="6"/>
        <v>8.77808988764045</v>
      </c>
      <c r="K12" s="5">
        <f t="shared" si="1"/>
        <v>-58.271826523323746</v>
      </c>
      <c r="L12" s="2">
        <v>12</v>
      </c>
      <c r="M12" s="4">
        <f t="shared" si="7"/>
        <v>3.6901503736277252</v>
      </c>
      <c r="N12" s="2">
        <v>32</v>
      </c>
      <c r="O12" s="4">
        <f t="shared" si="8"/>
        <v>10.10123329745291</v>
      </c>
      <c r="P12" s="5">
        <f aca="true" t="shared" si="9" ref="P12:P17">(M12*100/O12)-100</f>
        <v>-63.46831852147975</v>
      </c>
    </row>
    <row r="13" spans="1:16" ht="33.75">
      <c r="A13" s="6" t="s">
        <v>59</v>
      </c>
      <c r="B13" s="2">
        <v>22</v>
      </c>
      <c r="C13" s="4">
        <f t="shared" si="3"/>
        <v>0.9437414285757183</v>
      </c>
      <c r="D13" s="2">
        <v>47</v>
      </c>
      <c r="E13" s="4">
        <f t="shared" si="4"/>
        <v>2.01684105189847</v>
      </c>
      <c r="F13" s="5">
        <f t="shared" si="0"/>
        <v>-53.20695065744689</v>
      </c>
      <c r="G13" s="2">
        <v>10</v>
      </c>
      <c r="H13" s="4">
        <f t="shared" si="5"/>
        <v>2.616383268752273</v>
      </c>
      <c r="I13" s="2">
        <v>20</v>
      </c>
      <c r="J13" s="4">
        <f t="shared" si="6"/>
        <v>5.320054477357848</v>
      </c>
      <c r="K13" s="5">
        <f t="shared" si="1"/>
        <v>-50.82036697391728</v>
      </c>
      <c r="L13" s="2">
        <v>9</v>
      </c>
      <c r="M13" s="4">
        <f t="shared" si="7"/>
        <v>2.767612780220794</v>
      </c>
      <c r="N13" s="2">
        <v>19</v>
      </c>
      <c r="O13" s="4">
        <f t="shared" si="8"/>
        <v>5.997607270362666</v>
      </c>
      <c r="P13" s="5">
        <f t="shared" si="9"/>
        <v>-53.854718132395476</v>
      </c>
    </row>
    <row r="14" spans="1:16" ht="15">
      <c r="A14" s="3" t="s">
        <v>9</v>
      </c>
      <c r="B14" s="2">
        <v>19</v>
      </c>
      <c r="C14" s="4">
        <f t="shared" si="3"/>
        <v>0.8150494155881204</v>
      </c>
      <c r="D14" s="2">
        <v>33</v>
      </c>
      <c r="E14" s="4">
        <f t="shared" si="4"/>
        <v>1.4160798875031808</v>
      </c>
      <c r="F14" s="5">
        <f t="shared" si="0"/>
        <v>-42.44326024393948</v>
      </c>
      <c r="G14" s="2">
        <v>8</v>
      </c>
      <c r="H14" s="4">
        <f t="shared" si="5"/>
        <v>2.0931066150018185</v>
      </c>
      <c r="I14" s="2">
        <v>13</v>
      </c>
      <c r="J14" s="4">
        <f t="shared" si="6"/>
        <v>3.4580354102826014</v>
      </c>
      <c r="K14" s="5">
        <f t="shared" si="1"/>
        <v>-39.471220890975104</v>
      </c>
      <c r="L14" s="2">
        <v>7</v>
      </c>
      <c r="M14" s="4">
        <f t="shared" si="7"/>
        <v>2.1525877179495065</v>
      </c>
      <c r="N14" s="2">
        <v>12</v>
      </c>
      <c r="O14" s="4">
        <f t="shared" si="8"/>
        <v>3.7879624865448416</v>
      </c>
      <c r="P14" s="5">
        <f t="shared" si="9"/>
        <v>-43.17293992230183</v>
      </c>
    </row>
    <row r="15" spans="1:16" ht="15">
      <c r="A15" s="3" t="s">
        <v>105</v>
      </c>
      <c r="B15" s="2">
        <v>3</v>
      </c>
      <c r="C15" s="4">
        <f t="shared" si="3"/>
        <v>0.12869201298759794</v>
      </c>
      <c r="D15" s="2">
        <v>13</v>
      </c>
      <c r="E15" s="4">
        <f t="shared" si="4"/>
        <v>0.5578496526527682</v>
      </c>
      <c r="F15" s="5">
        <f t="shared" si="0"/>
        <v>-76.93069945000003</v>
      </c>
      <c r="G15" s="2">
        <v>2</v>
      </c>
      <c r="H15" s="4">
        <f t="shared" si="5"/>
        <v>0.5232766537504546</v>
      </c>
      <c r="I15" s="2">
        <v>6</v>
      </c>
      <c r="J15" s="4">
        <f t="shared" si="6"/>
        <v>1.5960163432073544</v>
      </c>
      <c r="K15" s="5">
        <f t="shared" si="1"/>
        <v>-67.21357798261151</v>
      </c>
      <c r="L15" s="2">
        <v>2</v>
      </c>
      <c r="M15" s="4">
        <f t="shared" si="7"/>
        <v>0.6150250622712875</v>
      </c>
      <c r="N15" s="2">
        <v>6</v>
      </c>
      <c r="O15" s="4">
        <f t="shared" si="8"/>
        <v>1.8939812432724208</v>
      </c>
      <c r="P15" s="5">
        <f t="shared" si="9"/>
        <v>-67.52739424131533</v>
      </c>
    </row>
    <row r="16" spans="1:16" ht="15">
      <c r="A16" s="3" t="s">
        <v>62</v>
      </c>
      <c r="B16" s="2">
        <v>0</v>
      </c>
      <c r="C16" s="4">
        <f t="shared" si="3"/>
        <v>0</v>
      </c>
      <c r="D16" s="2">
        <v>1</v>
      </c>
      <c r="E16" s="4">
        <f t="shared" si="4"/>
        <v>0.04291151174252063</v>
      </c>
      <c r="F16" s="5">
        <f t="shared" si="0"/>
        <v>-100</v>
      </c>
      <c r="G16" s="2">
        <v>0</v>
      </c>
      <c r="H16" s="4">
        <f t="shared" si="5"/>
        <v>0</v>
      </c>
      <c r="I16" s="2">
        <v>1</v>
      </c>
      <c r="J16" s="4">
        <f t="shared" si="6"/>
        <v>0.2660027238678924</v>
      </c>
      <c r="K16" s="5">
        <f t="shared" si="1"/>
        <v>-100</v>
      </c>
      <c r="L16" s="2">
        <v>0</v>
      </c>
      <c r="M16" s="4">
        <f t="shared" si="7"/>
        <v>0</v>
      </c>
      <c r="N16" s="2">
        <v>1</v>
      </c>
      <c r="O16" s="4">
        <f t="shared" si="8"/>
        <v>0.31566354054540346</v>
      </c>
      <c r="P16" s="5">
        <f t="shared" si="9"/>
        <v>-100</v>
      </c>
    </row>
    <row r="17" spans="1:16" s="8" customFormat="1" ht="15">
      <c r="A17" s="3" t="s">
        <v>60</v>
      </c>
      <c r="B17" s="2">
        <v>8</v>
      </c>
      <c r="C17" s="4">
        <f t="shared" si="3"/>
        <v>0.3431787013002612</v>
      </c>
      <c r="D17" s="2">
        <v>20</v>
      </c>
      <c r="E17" s="4">
        <f t="shared" si="4"/>
        <v>0.8582302348504126</v>
      </c>
      <c r="F17" s="5">
        <f>(C17*100/E17)-100</f>
        <v>-60.01321238000006</v>
      </c>
      <c r="G17" s="2">
        <v>4</v>
      </c>
      <c r="H17" s="4">
        <f t="shared" si="5"/>
        <v>1.0465533075009092</v>
      </c>
      <c r="I17" s="2">
        <v>13</v>
      </c>
      <c r="J17" s="4">
        <f t="shared" si="6"/>
        <v>3.4580354102826014</v>
      </c>
      <c r="K17" s="5">
        <f t="shared" si="1"/>
        <v>-69.73561044548755</v>
      </c>
      <c r="L17" s="2">
        <v>3</v>
      </c>
      <c r="M17" s="4">
        <f t="shared" si="7"/>
        <v>0.9225375934069313</v>
      </c>
      <c r="N17" s="2">
        <v>13</v>
      </c>
      <c r="O17" s="4">
        <f t="shared" si="8"/>
        <v>4.103626027090245</v>
      </c>
      <c r="P17" s="5">
        <f t="shared" si="9"/>
        <v>-77.51896524398754</v>
      </c>
    </row>
    <row r="18" spans="1:16" s="8" customFormat="1" ht="15">
      <c r="A18" s="3" t="s">
        <v>61</v>
      </c>
      <c r="B18" s="2">
        <v>0</v>
      </c>
      <c r="C18" s="4">
        <f t="shared" si="3"/>
        <v>0</v>
      </c>
      <c r="D18" s="2">
        <v>0</v>
      </c>
      <c r="E18" s="4">
        <f t="shared" si="4"/>
        <v>0</v>
      </c>
      <c r="F18" s="7">
        <v>0</v>
      </c>
      <c r="G18" s="2">
        <v>0</v>
      </c>
      <c r="H18" s="4">
        <f t="shared" si="5"/>
        <v>0</v>
      </c>
      <c r="I18" s="2">
        <v>0</v>
      </c>
      <c r="J18" s="4">
        <f t="shared" si="6"/>
        <v>0</v>
      </c>
      <c r="K18" s="7">
        <v>0</v>
      </c>
      <c r="L18" s="2">
        <v>0</v>
      </c>
      <c r="M18" s="4">
        <f t="shared" si="7"/>
        <v>0</v>
      </c>
      <c r="N18" s="2">
        <v>0</v>
      </c>
      <c r="O18" s="4">
        <f t="shared" si="8"/>
        <v>0</v>
      </c>
      <c r="P18" s="7">
        <v>0</v>
      </c>
    </row>
    <row r="19" spans="1:16" ht="22.5">
      <c r="A19" s="6" t="s">
        <v>63</v>
      </c>
      <c r="B19" s="2">
        <v>7189</v>
      </c>
      <c r="C19" s="4">
        <f t="shared" si="3"/>
        <v>308.3889604559472</v>
      </c>
      <c r="D19" s="2">
        <v>6911</v>
      </c>
      <c r="E19" s="4">
        <f t="shared" si="4"/>
        <v>296.5614576525601</v>
      </c>
      <c r="F19" s="5">
        <f>(C19*100/E19)-100</f>
        <v>3.9882130661914204</v>
      </c>
      <c r="G19" s="2">
        <v>5567</v>
      </c>
      <c r="H19" s="4">
        <f t="shared" si="5"/>
        <v>1456.5405657143904</v>
      </c>
      <c r="I19" s="2">
        <v>5343</v>
      </c>
      <c r="J19" s="4">
        <f t="shared" si="6"/>
        <v>1421.2525536261492</v>
      </c>
      <c r="K19" s="5">
        <f>(H19*100/J19)-100</f>
        <v>2.482881173948158</v>
      </c>
      <c r="L19" s="2">
        <v>5445</v>
      </c>
      <c r="M19" s="4">
        <f t="shared" si="7"/>
        <v>1674.4057320335803</v>
      </c>
      <c r="N19" s="2">
        <v>5247</v>
      </c>
      <c r="O19" s="4">
        <f t="shared" si="8"/>
        <v>1656.286597241732</v>
      </c>
      <c r="P19" s="5">
        <f>(M19*100/O19)-100</f>
        <v>1.0939613242069868</v>
      </c>
    </row>
    <row r="20" spans="1:16" ht="22.5">
      <c r="A20" s="6" t="s">
        <v>64</v>
      </c>
      <c r="B20" s="2">
        <v>3374</v>
      </c>
      <c r="C20" s="4">
        <f t="shared" si="3"/>
        <v>144.73561727338517</v>
      </c>
      <c r="D20" s="2">
        <v>3080</v>
      </c>
      <c r="E20" s="4">
        <f t="shared" si="4"/>
        <v>132.16745616696355</v>
      </c>
      <c r="F20" s="5">
        <f>(C20*100/E20)-100</f>
        <v>9.509270641136212</v>
      </c>
      <c r="G20" s="2">
        <v>2936</v>
      </c>
      <c r="H20" s="4">
        <f t="shared" si="5"/>
        <v>768.1701277056674</v>
      </c>
      <c r="I20" s="2">
        <v>2595</v>
      </c>
      <c r="J20" s="4">
        <f t="shared" si="6"/>
        <v>690.2770684371808</v>
      </c>
      <c r="K20" s="5">
        <f>(H20*100/J20)-100</f>
        <v>11.284317968846935</v>
      </c>
      <c r="L20" s="2">
        <v>2888</v>
      </c>
      <c r="M20" s="4">
        <f t="shared" si="7"/>
        <v>888.0961899197392</v>
      </c>
      <c r="N20" s="2">
        <v>2568</v>
      </c>
      <c r="O20" s="4">
        <f t="shared" si="8"/>
        <v>810.6239721205961</v>
      </c>
      <c r="P20" s="5">
        <f>(M20*100/O20)-100</f>
        <v>9.557109148459475</v>
      </c>
    </row>
    <row r="21" spans="1:16" ht="22.5">
      <c r="A21" s="6" t="s">
        <v>65</v>
      </c>
      <c r="B21" s="2">
        <v>1285</v>
      </c>
      <c r="C21" s="4">
        <f t="shared" si="3"/>
        <v>55.12307889635446</v>
      </c>
      <c r="D21" s="2">
        <v>1216</v>
      </c>
      <c r="E21" s="4">
        <f t="shared" si="4"/>
        <v>52.18039827890509</v>
      </c>
      <c r="F21" s="5">
        <f>(C21*100/E21)-100</f>
        <v>5.639436866159372</v>
      </c>
      <c r="G21" s="2">
        <v>1047</v>
      </c>
      <c r="H21" s="4">
        <f t="shared" si="5"/>
        <v>273.93532823836296</v>
      </c>
      <c r="I21" s="2">
        <v>938</v>
      </c>
      <c r="J21" s="4">
        <f t="shared" si="6"/>
        <v>249.51055498808307</v>
      </c>
      <c r="K21" s="5">
        <f>(H21*100/J21)-100</f>
        <v>9.789074154176149</v>
      </c>
      <c r="L21" s="2">
        <v>1024</v>
      </c>
      <c r="M21" s="4">
        <f t="shared" si="7"/>
        <v>314.8928318828992</v>
      </c>
      <c r="N21" s="2">
        <v>925</v>
      </c>
      <c r="O21" s="4">
        <f t="shared" si="8"/>
        <v>291.9887750044982</v>
      </c>
      <c r="P21" s="5">
        <f>(M21*100/O21)-100</f>
        <v>7.844156638572187</v>
      </c>
    </row>
    <row r="22" spans="1:16" s="8" customFormat="1" ht="33.75">
      <c r="A22" s="6" t="s">
        <v>66</v>
      </c>
      <c r="B22" s="2">
        <v>717</v>
      </c>
      <c r="C22" s="4">
        <f t="shared" si="3"/>
        <v>30.75739110403591</v>
      </c>
      <c r="D22" s="2">
        <v>620</v>
      </c>
      <c r="E22" s="4">
        <f t="shared" si="4"/>
        <v>26.60513728036279</v>
      </c>
      <c r="F22" s="5">
        <f>(C22*100/E22)-100</f>
        <v>15.606962594919182</v>
      </c>
      <c r="G22" s="2">
        <v>670</v>
      </c>
      <c r="H22" s="4">
        <f t="shared" si="5"/>
        <v>175.2976790064023</v>
      </c>
      <c r="I22" s="2">
        <v>572</v>
      </c>
      <c r="J22" s="4">
        <f t="shared" si="6"/>
        <v>152.15355805243445</v>
      </c>
      <c r="K22" s="5">
        <f>(H22*100/J22)-100</f>
        <v>15.211028417746249</v>
      </c>
      <c r="L22" s="2">
        <v>666</v>
      </c>
      <c r="M22" s="4">
        <f t="shared" si="7"/>
        <v>204.80334573633877</v>
      </c>
      <c r="N22" s="2">
        <v>569</v>
      </c>
      <c r="O22" s="4">
        <f t="shared" si="8"/>
        <v>179.61255457033457</v>
      </c>
      <c r="P22" s="5">
        <f>(M22*100/O22)-100</f>
        <v>14.025072593764449</v>
      </c>
    </row>
    <row r="23" spans="1:16" s="8" customFormat="1" ht="45">
      <c r="A23" s="6" t="s">
        <v>67</v>
      </c>
      <c r="B23" s="2">
        <v>0</v>
      </c>
      <c r="C23" s="4">
        <f t="shared" si="3"/>
        <v>0</v>
      </c>
      <c r="D23" s="2">
        <v>0</v>
      </c>
      <c r="E23" s="4">
        <f t="shared" si="4"/>
        <v>0</v>
      </c>
      <c r="F23" s="7">
        <v>0</v>
      </c>
      <c r="G23" s="2">
        <v>0</v>
      </c>
      <c r="H23" s="4">
        <f t="shared" si="5"/>
        <v>0</v>
      </c>
      <c r="I23" s="2">
        <v>0</v>
      </c>
      <c r="J23" s="4">
        <f t="shared" si="6"/>
        <v>0</v>
      </c>
      <c r="K23" s="7">
        <v>0</v>
      </c>
      <c r="L23" s="2">
        <v>0</v>
      </c>
      <c r="M23" s="4">
        <f t="shared" si="7"/>
        <v>0</v>
      </c>
      <c r="N23" s="2">
        <v>0</v>
      </c>
      <c r="O23" s="4">
        <f t="shared" si="8"/>
        <v>0</v>
      </c>
      <c r="P23" s="7">
        <v>0</v>
      </c>
    </row>
    <row r="24" spans="1:16" s="8" customFormat="1" ht="33.75">
      <c r="A24" s="6" t="s">
        <v>68</v>
      </c>
      <c r="B24" s="2">
        <v>158</v>
      </c>
      <c r="C24" s="4">
        <f t="shared" si="3"/>
        <v>6.7777793506801585</v>
      </c>
      <c r="D24" s="2">
        <v>89</v>
      </c>
      <c r="E24" s="4">
        <f t="shared" si="4"/>
        <v>3.8191245450843363</v>
      </c>
      <c r="F24" s="5">
        <f aca="true" t="shared" si="10" ref="F24:F32">(C24*100/E24)-100</f>
        <v>77.46945067303344</v>
      </c>
      <c r="G24" s="2">
        <v>146</v>
      </c>
      <c r="H24" s="4">
        <f t="shared" si="5"/>
        <v>38.199195723783184</v>
      </c>
      <c r="I24" s="2">
        <v>83</v>
      </c>
      <c r="J24" s="4">
        <f t="shared" si="6"/>
        <v>22.07822608103507</v>
      </c>
      <c r="K24" s="5">
        <f aca="true" t="shared" si="11" ref="K24:K30">(H24*100/J24)-100</f>
        <v>73.01750413995367</v>
      </c>
      <c r="L24" s="2">
        <v>146</v>
      </c>
      <c r="M24" s="4">
        <f t="shared" si="7"/>
        <v>44.89682954580399</v>
      </c>
      <c r="N24" s="2">
        <v>83</v>
      </c>
      <c r="O24" s="4">
        <f t="shared" si="8"/>
        <v>26.200073865268486</v>
      </c>
      <c r="P24" s="5">
        <f aca="true" t="shared" si="12" ref="P24:P30">(M24*100/O24)-100</f>
        <v>71.3614617145046</v>
      </c>
    </row>
    <row r="25" spans="1:16" ht="22.5">
      <c r="A25" s="6" t="s">
        <v>69</v>
      </c>
      <c r="B25" s="2">
        <v>17</v>
      </c>
      <c r="C25" s="4">
        <f t="shared" si="3"/>
        <v>0.729254740263055</v>
      </c>
      <c r="D25" s="2">
        <v>16</v>
      </c>
      <c r="E25" s="4">
        <f t="shared" si="4"/>
        <v>0.68658418788033</v>
      </c>
      <c r="F25" s="5">
        <f t="shared" si="10"/>
        <v>6.214904615624846</v>
      </c>
      <c r="G25" s="2">
        <v>2</v>
      </c>
      <c r="H25" s="4">
        <f t="shared" si="5"/>
        <v>0.5232766537504546</v>
      </c>
      <c r="I25" s="2">
        <v>7</v>
      </c>
      <c r="J25" s="4">
        <f t="shared" si="6"/>
        <v>1.8620190670752468</v>
      </c>
      <c r="K25" s="5">
        <f>(H25*100/J25)-100</f>
        <v>-71.89735255652415</v>
      </c>
      <c r="L25" s="2">
        <v>1</v>
      </c>
      <c r="M25" s="4">
        <f t="shared" si="7"/>
        <v>0.30751253113564375</v>
      </c>
      <c r="N25" s="2">
        <v>5</v>
      </c>
      <c r="O25" s="4">
        <f t="shared" si="8"/>
        <v>1.5783177027270174</v>
      </c>
      <c r="P25" s="5">
        <f>(M25*100/O25)-100</f>
        <v>-80.5164365447892</v>
      </c>
    </row>
    <row r="26" spans="1:16" s="8" customFormat="1" ht="22.5">
      <c r="A26" s="6" t="s">
        <v>70</v>
      </c>
      <c r="B26" s="2">
        <v>2089</v>
      </c>
      <c r="C26" s="4">
        <f t="shared" si="3"/>
        <v>89.6125383770307</v>
      </c>
      <c r="D26" s="2">
        <v>1864</v>
      </c>
      <c r="E26" s="4">
        <f t="shared" si="4"/>
        <v>79.98705788805846</v>
      </c>
      <c r="F26" s="5">
        <f t="shared" si="10"/>
        <v>12.033797395627502</v>
      </c>
      <c r="G26" s="2">
        <v>1889</v>
      </c>
      <c r="H26" s="4">
        <f t="shared" si="5"/>
        <v>494.23479946730436</v>
      </c>
      <c r="I26" s="2">
        <v>1657</v>
      </c>
      <c r="J26" s="4">
        <f t="shared" si="6"/>
        <v>440.7665134490977</v>
      </c>
      <c r="K26" s="5">
        <f t="shared" si="11"/>
        <v>12.13075049640345</v>
      </c>
      <c r="L26" s="2">
        <v>1864</v>
      </c>
      <c r="M26" s="4">
        <f t="shared" si="7"/>
        <v>573.20335803684</v>
      </c>
      <c r="N26" s="2">
        <v>1643</v>
      </c>
      <c r="O26" s="4">
        <f t="shared" si="8"/>
        <v>518.6351971160979</v>
      </c>
      <c r="P26" s="5">
        <f t="shared" si="12"/>
        <v>10.521492028341243</v>
      </c>
    </row>
    <row r="27" spans="1:16" s="8" customFormat="1" ht="33.75">
      <c r="A27" s="6" t="s">
        <v>71</v>
      </c>
      <c r="B27" s="2">
        <v>1299</v>
      </c>
      <c r="C27" s="4">
        <f t="shared" si="3"/>
        <v>55.72364162362991</v>
      </c>
      <c r="D27" s="2">
        <v>1199</v>
      </c>
      <c r="E27" s="4">
        <f t="shared" si="4"/>
        <v>51.450902579282236</v>
      </c>
      <c r="F27" s="5">
        <f t="shared" si="10"/>
        <v>8.304497744745461</v>
      </c>
      <c r="G27" s="2">
        <v>1200</v>
      </c>
      <c r="H27" s="4">
        <f t="shared" si="5"/>
        <v>313.96599225027273</v>
      </c>
      <c r="I27" s="2">
        <v>1102</v>
      </c>
      <c r="J27" s="4">
        <f t="shared" si="6"/>
        <v>293.1350017024174</v>
      </c>
      <c r="K27" s="5">
        <f t="shared" si="11"/>
        <v>7.1062788226847005</v>
      </c>
      <c r="L27" s="2">
        <v>1191</v>
      </c>
      <c r="M27" s="4">
        <f t="shared" si="7"/>
        <v>366.24742458255173</v>
      </c>
      <c r="N27" s="2">
        <v>1097</v>
      </c>
      <c r="O27" s="4">
        <f t="shared" si="8"/>
        <v>346.2829039783076</v>
      </c>
      <c r="P27" s="5">
        <f t="shared" si="12"/>
        <v>5.765378647019432</v>
      </c>
    </row>
    <row r="28" spans="1:16" ht="33.75">
      <c r="A28" s="6" t="s">
        <v>72</v>
      </c>
      <c r="B28" s="2">
        <v>663</v>
      </c>
      <c r="C28" s="4">
        <f t="shared" si="3"/>
        <v>28.44093487025915</v>
      </c>
      <c r="D28" s="2">
        <v>582</v>
      </c>
      <c r="E28" s="4">
        <f t="shared" si="4"/>
        <v>24.974499834147007</v>
      </c>
      <c r="F28" s="5">
        <f t="shared" si="10"/>
        <v>13.879897732216321</v>
      </c>
      <c r="G28" s="2">
        <v>575</v>
      </c>
      <c r="H28" s="4">
        <f t="shared" si="5"/>
        <v>150.4420379532557</v>
      </c>
      <c r="I28" s="2">
        <v>485</v>
      </c>
      <c r="J28" s="4">
        <f t="shared" si="6"/>
        <v>129.0113210759278</v>
      </c>
      <c r="K28" s="5">
        <f t="shared" si="11"/>
        <v>16.611500989680692</v>
      </c>
      <c r="L28" s="2">
        <v>560</v>
      </c>
      <c r="M28" s="4">
        <f t="shared" si="7"/>
        <v>172.20701743596052</v>
      </c>
      <c r="N28" s="2">
        <v>476</v>
      </c>
      <c r="O28" s="4">
        <f t="shared" si="8"/>
        <v>150.25584529961205</v>
      </c>
      <c r="P28" s="5">
        <f t="shared" si="12"/>
        <v>14.609196795357647</v>
      </c>
    </row>
    <row r="29" spans="1:16" ht="22.5">
      <c r="A29" s="6" t="s">
        <v>73</v>
      </c>
      <c r="B29" s="2">
        <v>3815</v>
      </c>
      <c r="C29" s="4">
        <f t="shared" si="3"/>
        <v>163.65334318256205</v>
      </c>
      <c r="D29" s="2">
        <v>3831</v>
      </c>
      <c r="E29" s="4">
        <f t="shared" si="4"/>
        <v>164.39400148559653</v>
      </c>
      <c r="F29" s="5">
        <f t="shared" si="10"/>
        <v>-0.4505385210782009</v>
      </c>
      <c r="G29" s="2">
        <v>2631</v>
      </c>
      <c r="H29" s="4">
        <f t="shared" si="5"/>
        <v>688.370438008723</v>
      </c>
      <c r="I29" s="2">
        <v>2748</v>
      </c>
      <c r="J29" s="4">
        <f t="shared" si="6"/>
        <v>730.9754851889684</v>
      </c>
      <c r="K29" s="5">
        <f t="shared" si="11"/>
        <v>-5.828519292850331</v>
      </c>
      <c r="L29" s="2">
        <v>2557</v>
      </c>
      <c r="M29" s="4">
        <f t="shared" si="7"/>
        <v>786.3095421138412</v>
      </c>
      <c r="N29" s="2">
        <v>2679</v>
      </c>
      <c r="O29" s="4">
        <f t="shared" si="8"/>
        <v>845.6626251211359</v>
      </c>
      <c r="P29" s="5">
        <f t="shared" si="12"/>
        <v>-7.01852975928702</v>
      </c>
    </row>
    <row r="30" spans="1:16" ht="15">
      <c r="A30" s="3" t="s">
        <v>74</v>
      </c>
      <c r="B30" s="2">
        <v>3</v>
      </c>
      <c r="C30" s="4">
        <f t="shared" si="3"/>
        <v>0.12869201298759794</v>
      </c>
      <c r="D30" s="2">
        <v>2</v>
      </c>
      <c r="E30" s="4">
        <f t="shared" si="4"/>
        <v>0.08582302348504126</v>
      </c>
      <c r="F30" s="5">
        <f t="shared" si="10"/>
        <v>49.950453574999784</v>
      </c>
      <c r="G30" s="2">
        <v>3</v>
      </c>
      <c r="H30" s="4">
        <f t="shared" si="5"/>
        <v>0.7849149806256819</v>
      </c>
      <c r="I30" s="2">
        <v>2</v>
      </c>
      <c r="J30" s="4">
        <f t="shared" si="6"/>
        <v>0.5320054477357848</v>
      </c>
      <c r="K30" s="5">
        <f t="shared" si="11"/>
        <v>47.538899078248164</v>
      </c>
      <c r="L30" s="2">
        <v>3</v>
      </c>
      <c r="M30" s="4">
        <f t="shared" si="7"/>
        <v>0.9225375934069313</v>
      </c>
      <c r="N30" s="2">
        <v>2</v>
      </c>
      <c r="O30" s="4">
        <f t="shared" si="8"/>
        <v>0.6313270810908069</v>
      </c>
      <c r="P30" s="5">
        <f t="shared" si="12"/>
        <v>46.12672591408099</v>
      </c>
    </row>
    <row r="31" spans="1:16" ht="15">
      <c r="A31" s="3" t="s">
        <v>75</v>
      </c>
      <c r="B31" s="2">
        <v>205</v>
      </c>
      <c r="C31" s="4">
        <f t="shared" si="3"/>
        <v>8.793954220819193</v>
      </c>
      <c r="D31" s="2">
        <v>107</v>
      </c>
      <c r="E31" s="4">
        <f t="shared" si="4"/>
        <v>4.591531756449707</v>
      </c>
      <c r="F31" s="5">
        <f t="shared" si="10"/>
        <v>91.52550145093431</v>
      </c>
      <c r="G31" s="2">
        <v>189</v>
      </c>
      <c r="H31" s="4">
        <f t="shared" si="5"/>
        <v>49.44964377941796</v>
      </c>
      <c r="I31" s="2">
        <v>101</v>
      </c>
      <c r="J31" s="4">
        <f t="shared" si="6"/>
        <v>26.86627511065713</v>
      </c>
      <c r="K31" s="5">
        <f>(H31*100/J31)-100</f>
        <v>84.0584285530621</v>
      </c>
      <c r="L31" s="2">
        <v>181</v>
      </c>
      <c r="M31" s="4">
        <f t="shared" si="7"/>
        <v>55.65976813555152</v>
      </c>
      <c r="N31" s="2">
        <v>100</v>
      </c>
      <c r="O31" s="4">
        <f t="shared" si="8"/>
        <v>31.566354054540348</v>
      </c>
      <c r="P31" s="5">
        <f>(M31*100/O31)-100</f>
        <v>76.32624926965772</v>
      </c>
    </row>
    <row r="32" spans="1:16" ht="15">
      <c r="A32" s="3" t="s">
        <v>76</v>
      </c>
      <c r="B32" s="2">
        <v>99</v>
      </c>
      <c r="C32" s="4">
        <f t="shared" si="3"/>
        <v>4.246836428590733</v>
      </c>
      <c r="D32" s="2">
        <v>29</v>
      </c>
      <c r="E32" s="4">
        <f t="shared" si="4"/>
        <v>1.2444338405330984</v>
      </c>
      <c r="F32" s="5">
        <f t="shared" si="10"/>
        <v>241.26654951551677</v>
      </c>
      <c r="G32" s="2">
        <v>90</v>
      </c>
      <c r="H32" s="4">
        <f t="shared" si="5"/>
        <v>23.54744941877046</v>
      </c>
      <c r="I32" s="2">
        <v>25</v>
      </c>
      <c r="J32" s="4">
        <f t="shared" si="6"/>
        <v>6.65006809669731</v>
      </c>
      <c r="K32" s="5">
        <f>(H32*100/J32)-100</f>
        <v>254.09335778779564</v>
      </c>
      <c r="L32" s="2">
        <v>83</v>
      </c>
      <c r="M32" s="4">
        <f t="shared" si="7"/>
        <v>25.523540084258432</v>
      </c>
      <c r="N32" s="2">
        <v>25</v>
      </c>
      <c r="O32" s="4">
        <f t="shared" si="8"/>
        <v>7.891588513635087</v>
      </c>
      <c r="P32" s="5">
        <f>(M32*100/O32)-100</f>
        <v>223.42715335649928</v>
      </c>
    </row>
    <row r="33" spans="1:16" s="8" customFormat="1" ht="15">
      <c r="A33" s="3" t="s">
        <v>10</v>
      </c>
      <c r="B33" s="2">
        <v>989</v>
      </c>
      <c r="C33" s="4">
        <f t="shared" si="3"/>
        <v>42.42546694824479</v>
      </c>
      <c r="D33" s="2">
        <v>936</v>
      </c>
      <c r="E33" s="4">
        <f t="shared" si="4"/>
        <v>40.16517499099931</v>
      </c>
      <c r="F33" s="5">
        <f aca="true" t="shared" si="13" ref="F33:F43">(C33*100/E33)-100</f>
        <v>5.627491870138726</v>
      </c>
      <c r="G33" s="2">
        <v>29</v>
      </c>
      <c r="H33" s="4">
        <f t="shared" si="5"/>
        <v>7.587511479381591</v>
      </c>
      <c r="I33" s="2">
        <v>11</v>
      </c>
      <c r="J33" s="4">
        <f t="shared" si="6"/>
        <v>2.9260299625468167</v>
      </c>
      <c r="K33" s="5">
        <f>(H33*100/J33)-100</f>
        <v>159.31079231934524</v>
      </c>
      <c r="L33" s="2">
        <v>17</v>
      </c>
      <c r="M33" s="4">
        <f t="shared" si="7"/>
        <v>5.227713029305944</v>
      </c>
      <c r="N33" s="2">
        <v>7</v>
      </c>
      <c r="O33" s="4">
        <f t="shared" si="8"/>
        <v>2.2096447838178244</v>
      </c>
      <c r="P33" s="5">
        <f>(M33*100/O33)-100</f>
        <v>136.58612767041683</v>
      </c>
    </row>
    <row r="34" spans="1:16" ht="15">
      <c r="A34" s="3" t="s">
        <v>77</v>
      </c>
      <c r="B34" s="2">
        <v>162</v>
      </c>
      <c r="C34" s="4">
        <f t="shared" si="3"/>
        <v>6.94936870133029</v>
      </c>
      <c r="D34" s="2">
        <v>190</v>
      </c>
      <c r="E34" s="4">
        <f t="shared" si="4"/>
        <v>8.15318723107892</v>
      </c>
      <c r="F34" s="5">
        <f t="shared" si="13"/>
        <v>-14.765005336315923</v>
      </c>
      <c r="G34" s="2">
        <v>21</v>
      </c>
      <c r="H34" s="4">
        <f t="shared" si="5"/>
        <v>5.494404864379773</v>
      </c>
      <c r="I34" s="2">
        <v>5</v>
      </c>
      <c r="J34" s="4">
        <f t="shared" si="6"/>
        <v>1.330013619339462</v>
      </c>
      <c r="K34" s="5">
        <f>(H34*100/J34)-100</f>
        <v>313.1089174190949</v>
      </c>
      <c r="L34" s="2">
        <v>13</v>
      </c>
      <c r="M34" s="4">
        <f t="shared" si="7"/>
        <v>3.997662904763369</v>
      </c>
      <c r="N34" s="2">
        <v>4</v>
      </c>
      <c r="O34" s="4">
        <f t="shared" si="8"/>
        <v>1.2626541621816139</v>
      </c>
      <c r="P34" s="5">
        <f>(M34*100/O34)-100</f>
        <v>216.60790614717547</v>
      </c>
    </row>
    <row r="35" spans="1:16" ht="15">
      <c r="A35" s="3" t="s">
        <v>78</v>
      </c>
      <c r="B35" s="2">
        <v>63</v>
      </c>
      <c r="C35" s="4">
        <f t="shared" si="3"/>
        <v>2.702532272739557</v>
      </c>
      <c r="D35" s="2">
        <v>29</v>
      </c>
      <c r="E35" s="4">
        <f t="shared" si="4"/>
        <v>1.2444338405330984</v>
      </c>
      <c r="F35" s="5">
        <f t="shared" si="13"/>
        <v>117.16962241896519</v>
      </c>
      <c r="G35" s="2">
        <v>19</v>
      </c>
      <c r="H35" s="4">
        <f t="shared" si="5"/>
        <v>4.971128210629319</v>
      </c>
      <c r="I35" s="2">
        <v>4</v>
      </c>
      <c r="J35" s="4">
        <f t="shared" si="6"/>
        <v>1.0640108954715697</v>
      </c>
      <c r="K35" s="5">
        <f>(H35*100/J35)-100</f>
        <v>367.20651374778583</v>
      </c>
      <c r="L35" s="2">
        <v>13</v>
      </c>
      <c r="M35" s="4">
        <f t="shared" si="7"/>
        <v>3.997662904763369</v>
      </c>
      <c r="N35" s="2">
        <v>4</v>
      </c>
      <c r="O35" s="4">
        <f t="shared" si="8"/>
        <v>1.2626541621816139</v>
      </c>
      <c r="P35" s="5">
        <f>(M35*100/O35)-100</f>
        <v>216.60790614717547</v>
      </c>
    </row>
    <row r="36" spans="1:16" ht="15">
      <c r="A36" s="3" t="s">
        <v>79</v>
      </c>
      <c r="B36" s="2">
        <v>36</v>
      </c>
      <c r="C36" s="4">
        <f t="shared" si="3"/>
        <v>1.5443041558511754</v>
      </c>
      <c r="D36" s="2">
        <v>45</v>
      </c>
      <c r="E36" s="4">
        <f t="shared" si="4"/>
        <v>1.9310180284134284</v>
      </c>
      <c r="F36" s="5">
        <f t="shared" si="13"/>
        <v>-20.026424760000126</v>
      </c>
      <c r="G36" s="2">
        <v>1</v>
      </c>
      <c r="H36" s="4">
        <f t="shared" si="5"/>
        <v>0.2616383268752273</v>
      </c>
      <c r="I36" s="2">
        <v>0</v>
      </c>
      <c r="J36" s="4">
        <f t="shared" si="6"/>
        <v>0</v>
      </c>
      <c r="K36" s="7">
        <v>100</v>
      </c>
      <c r="L36" s="2">
        <v>0</v>
      </c>
      <c r="M36" s="4">
        <f t="shared" si="7"/>
        <v>0</v>
      </c>
      <c r="N36" s="2">
        <v>0</v>
      </c>
      <c r="O36" s="4">
        <f t="shared" si="8"/>
        <v>0</v>
      </c>
      <c r="P36" s="7">
        <v>0</v>
      </c>
    </row>
    <row r="37" spans="1:16" s="8" customFormat="1" ht="15">
      <c r="A37" s="3" t="s">
        <v>80</v>
      </c>
      <c r="B37" s="2">
        <v>53</v>
      </c>
      <c r="C37" s="4">
        <f t="shared" si="3"/>
        <v>2.2735588961142303</v>
      </c>
      <c r="D37" s="2">
        <v>85</v>
      </c>
      <c r="E37" s="4">
        <f t="shared" si="4"/>
        <v>3.6474784981142534</v>
      </c>
      <c r="F37" s="5">
        <f t="shared" si="13"/>
        <v>-37.66765459235303</v>
      </c>
      <c r="G37" s="2">
        <v>1</v>
      </c>
      <c r="H37" s="4">
        <f t="shared" si="5"/>
        <v>0.2616383268752273</v>
      </c>
      <c r="I37" s="2">
        <v>1</v>
      </c>
      <c r="J37" s="4">
        <f t="shared" si="6"/>
        <v>0.2660027238678924</v>
      </c>
      <c r="K37" s="5">
        <v>0</v>
      </c>
      <c r="L37" s="2">
        <v>0</v>
      </c>
      <c r="M37" s="4">
        <f t="shared" si="7"/>
        <v>0</v>
      </c>
      <c r="N37" s="2">
        <v>0</v>
      </c>
      <c r="O37" s="4">
        <f t="shared" si="8"/>
        <v>0</v>
      </c>
      <c r="P37" s="7">
        <v>0</v>
      </c>
    </row>
    <row r="38" spans="1:16" s="8" customFormat="1" ht="15">
      <c r="A38" s="3" t="s">
        <v>114</v>
      </c>
      <c r="B38" s="2">
        <v>5</v>
      </c>
      <c r="C38" s="4">
        <f t="shared" si="3"/>
        <v>0.21448668831266324</v>
      </c>
      <c r="D38" s="2">
        <v>11</v>
      </c>
      <c r="E38" s="4">
        <f t="shared" si="4"/>
        <v>0.4720266291677269</v>
      </c>
      <c r="F38" s="5">
        <f t="shared" si="13"/>
        <v>-54.56046861363643</v>
      </c>
      <c r="G38" s="2">
        <v>0</v>
      </c>
      <c r="H38" s="4">
        <f t="shared" si="5"/>
        <v>0</v>
      </c>
      <c r="I38" s="2">
        <v>0</v>
      </c>
      <c r="J38" s="4">
        <f t="shared" si="6"/>
        <v>0</v>
      </c>
      <c r="K38" s="5">
        <v>0</v>
      </c>
      <c r="L38" s="2">
        <v>0</v>
      </c>
      <c r="M38" s="4">
        <f t="shared" si="7"/>
        <v>0</v>
      </c>
      <c r="N38" s="2">
        <v>0</v>
      </c>
      <c r="O38" s="4">
        <f t="shared" si="8"/>
        <v>0</v>
      </c>
      <c r="P38" s="7">
        <v>0</v>
      </c>
    </row>
    <row r="39" spans="1:16" s="8" customFormat="1" ht="22.5">
      <c r="A39" s="6" t="s">
        <v>81</v>
      </c>
      <c r="B39" s="2">
        <v>5</v>
      </c>
      <c r="C39" s="4">
        <f t="shared" si="3"/>
        <v>0.21448668831266324</v>
      </c>
      <c r="D39" s="2">
        <v>20</v>
      </c>
      <c r="E39" s="4">
        <f t="shared" si="4"/>
        <v>0.8582302348504126</v>
      </c>
      <c r="F39" s="5">
        <f t="shared" si="13"/>
        <v>-75.00825773750003</v>
      </c>
      <c r="G39" s="2">
        <v>0</v>
      </c>
      <c r="H39" s="4">
        <f t="shared" si="5"/>
        <v>0</v>
      </c>
      <c r="I39" s="2">
        <v>0</v>
      </c>
      <c r="J39" s="4">
        <f t="shared" si="6"/>
        <v>0</v>
      </c>
      <c r="K39" s="5">
        <v>0</v>
      </c>
      <c r="L39" s="2">
        <v>0</v>
      </c>
      <c r="M39" s="4">
        <f t="shared" si="7"/>
        <v>0</v>
      </c>
      <c r="N39" s="2">
        <v>0</v>
      </c>
      <c r="O39" s="4">
        <f t="shared" si="8"/>
        <v>0</v>
      </c>
      <c r="P39" s="7">
        <v>0</v>
      </c>
    </row>
    <row r="40" spans="1:16" ht="22.5">
      <c r="A40" s="6" t="s">
        <v>82</v>
      </c>
      <c r="B40" s="2">
        <v>445</v>
      </c>
      <c r="C40" s="4">
        <f t="shared" si="3"/>
        <v>19.08931525982703</v>
      </c>
      <c r="D40" s="2">
        <v>372</v>
      </c>
      <c r="E40" s="4">
        <f t="shared" si="4"/>
        <v>15.963082368217675</v>
      </c>
      <c r="F40" s="5">
        <f t="shared" si="13"/>
        <v>19.58414308400519</v>
      </c>
      <c r="G40" s="2">
        <v>8</v>
      </c>
      <c r="H40" s="4">
        <f t="shared" si="5"/>
        <v>2.0931066150018185</v>
      </c>
      <c r="I40" s="2">
        <v>5</v>
      </c>
      <c r="J40" s="4">
        <f t="shared" si="6"/>
        <v>1.330013619339462</v>
      </c>
      <c r="K40" s="5">
        <f>(H40*100/J40)-100</f>
        <v>57.374825683464735</v>
      </c>
      <c r="L40" s="2">
        <v>4</v>
      </c>
      <c r="M40" s="4">
        <f t="shared" si="7"/>
        <v>1.230050124542575</v>
      </c>
      <c r="N40" s="2">
        <v>3</v>
      </c>
      <c r="O40" s="4">
        <f t="shared" si="8"/>
        <v>0.9469906216362104</v>
      </c>
      <c r="P40" s="5">
        <f>(M40*100/O40)-100</f>
        <v>29.89042303473866</v>
      </c>
    </row>
    <row r="41" spans="1:16" ht="22.5">
      <c r="A41" s="6" t="s">
        <v>83</v>
      </c>
      <c r="B41" s="2">
        <v>76</v>
      </c>
      <c r="C41" s="4">
        <f t="shared" si="3"/>
        <v>3.2601976623524815</v>
      </c>
      <c r="D41" s="2">
        <v>71</v>
      </c>
      <c r="E41" s="4">
        <f t="shared" si="4"/>
        <v>3.0467173337189646</v>
      </c>
      <c r="F41" s="5">
        <f t="shared" si="13"/>
        <v>7.006896447887172</v>
      </c>
      <c r="G41" s="2">
        <v>4</v>
      </c>
      <c r="H41" s="4">
        <f t="shared" si="5"/>
        <v>1.0465533075009092</v>
      </c>
      <c r="I41" s="2">
        <v>0</v>
      </c>
      <c r="J41" s="4">
        <f t="shared" si="6"/>
        <v>0</v>
      </c>
      <c r="K41" s="5">
        <v>100</v>
      </c>
      <c r="L41" s="2">
        <v>2</v>
      </c>
      <c r="M41" s="4">
        <f t="shared" si="7"/>
        <v>0.6150250622712875</v>
      </c>
      <c r="N41" s="2">
        <v>0</v>
      </c>
      <c r="O41" s="4">
        <f t="shared" si="8"/>
        <v>0</v>
      </c>
      <c r="P41" s="5">
        <v>100</v>
      </c>
    </row>
    <row r="42" spans="1:16" s="8" customFormat="1" ht="22.5">
      <c r="A42" s="6" t="s">
        <v>84</v>
      </c>
      <c r="B42" s="2">
        <v>365</v>
      </c>
      <c r="C42" s="4">
        <f t="shared" si="3"/>
        <v>15.657528246824418</v>
      </c>
      <c r="D42" s="2">
        <v>295</v>
      </c>
      <c r="E42" s="4">
        <f t="shared" si="4"/>
        <v>12.658895964043586</v>
      </c>
      <c r="F42" s="5">
        <f t="shared" si="13"/>
        <v>23.687944756779487</v>
      </c>
      <c r="G42" s="2">
        <v>4</v>
      </c>
      <c r="H42" s="4">
        <f t="shared" si="5"/>
        <v>1.0465533075009092</v>
      </c>
      <c r="I42" s="2">
        <v>5</v>
      </c>
      <c r="J42" s="4">
        <f t="shared" si="6"/>
        <v>1.330013619339462</v>
      </c>
      <c r="K42" s="5">
        <f>(H42*100/J42)-100</f>
        <v>-21.312587158267633</v>
      </c>
      <c r="L42" s="2">
        <v>2</v>
      </c>
      <c r="M42" s="4">
        <f t="shared" si="7"/>
        <v>0.6150250622712875</v>
      </c>
      <c r="N42" s="2">
        <v>3</v>
      </c>
      <c r="O42" s="4">
        <f t="shared" si="8"/>
        <v>0.9469906216362104</v>
      </c>
      <c r="P42" s="5">
        <f>(M42*100/O42)-100</f>
        <v>-35.05478848263067</v>
      </c>
    </row>
    <row r="43" spans="1:16" s="8" customFormat="1" ht="22.5">
      <c r="A43" s="6" t="s">
        <v>85</v>
      </c>
      <c r="B43" s="2">
        <v>4</v>
      </c>
      <c r="C43" s="4">
        <f t="shared" si="3"/>
        <v>0.1715893506501306</v>
      </c>
      <c r="D43" s="2">
        <v>6</v>
      </c>
      <c r="E43" s="4">
        <f t="shared" si="4"/>
        <v>0.2574690704551238</v>
      </c>
      <c r="F43" s="5">
        <f t="shared" si="13"/>
        <v>-33.35535396666678</v>
      </c>
      <c r="G43" s="2">
        <v>0</v>
      </c>
      <c r="H43" s="4">
        <f t="shared" si="5"/>
        <v>0</v>
      </c>
      <c r="I43" s="2">
        <v>0</v>
      </c>
      <c r="J43" s="4">
        <f t="shared" si="6"/>
        <v>0</v>
      </c>
      <c r="K43" s="7">
        <v>0</v>
      </c>
      <c r="L43" s="2">
        <v>0</v>
      </c>
      <c r="M43" s="4">
        <f t="shared" si="7"/>
        <v>0</v>
      </c>
      <c r="N43" s="2">
        <v>0</v>
      </c>
      <c r="O43" s="4">
        <f t="shared" si="8"/>
        <v>0</v>
      </c>
      <c r="P43" s="7">
        <v>0</v>
      </c>
    </row>
    <row r="44" spans="1:16" s="8" customFormat="1" ht="15">
      <c r="A44" s="3" t="s">
        <v>86</v>
      </c>
      <c r="B44" s="2">
        <v>382</v>
      </c>
      <c r="C44" s="4">
        <f t="shared" si="3"/>
        <v>16.38678298708747</v>
      </c>
      <c r="D44" s="2">
        <v>374</v>
      </c>
      <c r="E44" s="4">
        <f t="shared" si="4"/>
        <v>16.048905391702714</v>
      </c>
      <c r="F44" s="5">
        <f>(C44*100/E44)-100</f>
        <v>2.105299938769903</v>
      </c>
      <c r="G44" s="2">
        <v>0</v>
      </c>
      <c r="H44" s="4">
        <f t="shared" si="5"/>
        <v>0</v>
      </c>
      <c r="I44" s="2">
        <v>1</v>
      </c>
      <c r="J44" s="4">
        <f t="shared" si="6"/>
        <v>0.2660027238678924</v>
      </c>
      <c r="K44" s="5">
        <v>-100</v>
      </c>
      <c r="L44" s="2">
        <v>0</v>
      </c>
      <c r="M44" s="4">
        <f t="shared" si="7"/>
        <v>0</v>
      </c>
      <c r="N44" s="2">
        <v>0</v>
      </c>
      <c r="O44" s="4">
        <f t="shared" si="8"/>
        <v>0</v>
      </c>
      <c r="P44" s="7">
        <v>0</v>
      </c>
    </row>
    <row r="45" spans="1:16" s="8" customFormat="1" ht="15">
      <c r="A45" s="3" t="s">
        <v>11</v>
      </c>
      <c r="B45" s="2">
        <v>0</v>
      </c>
      <c r="C45" s="4">
        <f t="shared" si="3"/>
        <v>0</v>
      </c>
      <c r="D45" s="2">
        <v>0</v>
      </c>
      <c r="E45" s="4">
        <f t="shared" si="4"/>
        <v>0</v>
      </c>
      <c r="F45" s="7">
        <v>0</v>
      </c>
      <c r="G45" s="2">
        <v>0</v>
      </c>
      <c r="H45" s="4">
        <f t="shared" si="5"/>
        <v>0</v>
      </c>
      <c r="I45" s="2">
        <v>0</v>
      </c>
      <c r="J45" s="4">
        <f t="shared" si="6"/>
        <v>0</v>
      </c>
      <c r="K45" s="7">
        <v>0</v>
      </c>
      <c r="L45" s="2">
        <v>0</v>
      </c>
      <c r="M45" s="4">
        <f t="shared" si="7"/>
        <v>0</v>
      </c>
      <c r="N45" s="2">
        <v>0</v>
      </c>
      <c r="O45" s="4">
        <f t="shared" si="8"/>
        <v>0</v>
      </c>
      <c r="P45" s="7">
        <v>0</v>
      </c>
    </row>
    <row r="46" spans="1:16" ht="15">
      <c r="A46" s="3" t="s">
        <v>12</v>
      </c>
      <c r="B46" s="2">
        <v>448</v>
      </c>
      <c r="C46" s="4">
        <f t="shared" si="3"/>
        <v>19.218007272814628</v>
      </c>
      <c r="D46" s="2">
        <v>88</v>
      </c>
      <c r="E46" s="4">
        <f t="shared" si="4"/>
        <v>3.7762130333418154</v>
      </c>
      <c r="F46" s="5">
        <f aca="true" t="shared" si="14" ref="F46:F54">(C46*100/E46)-100</f>
        <v>408.922751527272</v>
      </c>
      <c r="G46" s="2">
        <v>434</v>
      </c>
      <c r="H46" s="4">
        <f t="shared" si="5"/>
        <v>113.55103386384864</v>
      </c>
      <c r="I46" s="2">
        <v>87</v>
      </c>
      <c r="J46" s="4">
        <f t="shared" si="6"/>
        <v>23.142236976506638</v>
      </c>
      <c r="K46" s="5">
        <f>(H46*100/J46)-100</f>
        <v>390.6657639843656</v>
      </c>
      <c r="L46" s="2">
        <v>415</v>
      </c>
      <c r="M46" s="4">
        <f t="shared" si="7"/>
        <v>127.61770042129217</v>
      </c>
      <c r="N46" s="2">
        <v>86</v>
      </c>
      <c r="O46" s="4">
        <f t="shared" si="8"/>
        <v>27.147064486904696</v>
      </c>
      <c r="P46" s="5">
        <f>(M46*100/O46)-100</f>
        <v>370.0976066228188</v>
      </c>
    </row>
    <row r="47" spans="1:16" ht="22.5">
      <c r="A47" s="6" t="s">
        <v>106</v>
      </c>
      <c r="B47" s="2">
        <v>7</v>
      </c>
      <c r="C47" s="4">
        <f t="shared" si="3"/>
        <v>0.30028136363772856</v>
      </c>
      <c r="D47" s="2">
        <v>3</v>
      </c>
      <c r="E47" s="4">
        <f t="shared" si="4"/>
        <v>0.1287345352275619</v>
      </c>
      <c r="F47" s="5">
        <f t="shared" si="14"/>
        <v>133.2562611166663</v>
      </c>
      <c r="G47" s="2">
        <v>7</v>
      </c>
      <c r="H47" s="4">
        <f t="shared" si="5"/>
        <v>1.8314682881265911</v>
      </c>
      <c r="I47" s="2">
        <v>3</v>
      </c>
      <c r="J47" s="4">
        <f t="shared" si="6"/>
        <v>0.7980081716036772</v>
      </c>
      <c r="K47" s="5">
        <f>(H47*100/J47)-100</f>
        <v>129.5049541217194</v>
      </c>
      <c r="L47" s="2">
        <v>7</v>
      </c>
      <c r="M47" s="4">
        <f t="shared" si="7"/>
        <v>2.1525877179495065</v>
      </c>
      <c r="N47" s="2">
        <v>3</v>
      </c>
      <c r="O47" s="4">
        <f t="shared" si="8"/>
        <v>0.9469906216362104</v>
      </c>
      <c r="P47" s="5">
        <f>(M47*100/O47)-100</f>
        <v>127.30824031079268</v>
      </c>
    </row>
    <row r="48" spans="1:16" ht="15">
      <c r="A48" s="3" t="s">
        <v>13</v>
      </c>
      <c r="B48" s="2">
        <v>182</v>
      </c>
      <c r="C48" s="4">
        <f t="shared" si="3"/>
        <v>7.807315454580943</v>
      </c>
      <c r="D48" s="2">
        <v>359</v>
      </c>
      <c r="E48" s="4">
        <f t="shared" si="4"/>
        <v>15.405232715564907</v>
      </c>
      <c r="F48" s="5">
        <f t="shared" si="14"/>
        <v>-49.32036666545969</v>
      </c>
      <c r="G48" s="2">
        <v>180</v>
      </c>
      <c r="H48" s="4">
        <f t="shared" si="5"/>
        <v>47.09489883754092</v>
      </c>
      <c r="I48" s="2">
        <v>356</v>
      </c>
      <c r="J48" s="4">
        <f t="shared" si="6"/>
        <v>94.6969696969697</v>
      </c>
      <c r="K48" s="5">
        <f>(H48*100/J48)-100</f>
        <v>-50.2677868275568</v>
      </c>
      <c r="L48" s="2">
        <v>178</v>
      </c>
      <c r="M48" s="4">
        <f t="shared" si="7"/>
        <v>54.737230542144594</v>
      </c>
      <c r="N48" s="2">
        <v>350</v>
      </c>
      <c r="O48" s="4">
        <f t="shared" si="8"/>
        <v>110.4822391908912</v>
      </c>
      <c r="P48" s="5">
        <f>(M48*100/O48)-100</f>
        <v>-50.45608149960682</v>
      </c>
    </row>
    <row r="49" spans="1:16" ht="15">
      <c r="A49" s="3" t="s">
        <v>14</v>
      </c>
      <c r="B49" s="2">
        <v>8217</v>
      </c>
      <c r="C49" s="4">
        <f t="shared" si="3"/>
        <v>352.4874235730308</v>
      </c>
      <c r="D49" s="2">
        <v>12112</v>
      </c>
      <c r="E49" s="4">
        <f t="shared" si="4"/>
        <v>519.7442302254099</v>
      </c>
      <c r="F49" s="5">
        <f t="shared" si="14"/>
        <v>-32.18059901883679</v>
      </c>
      <c r="G49" s="2">
        <v>7347</v>
      </c>
      <c r="H49" s="4">
        <f t="shared" si="5"/>
        <v>1922.256787552295</v>
      </c>
      <c r="I49" s="2">
        <v>11065</v>
      </c>
      <c r="J49" s="4">
        <f t="shared" si="6"/>
        <v>2943.3201395982296</v>
      </c>
      <c r="K49" s="5">
        <f>(H49*100/J49)-100</f>
        <v>-34.69086961723818</v>
      </c>
      <c r="L49" s="2">
        <v>7012</v>
      </c>
      <c r="M49" s="4">
        <f t="shared" si="7"/>
        <v>2156.277868323134</v>
      </c>
      <c r="N49" s="2">
        <v>10589</v>
      </c>
      <c r="O49" s="4">
        <f t="shared" si="8"/>
        <v>3342.5612308352775</v>
      </c>
      <c r="P49" s="5">
        <f>(M49*100/O49)-100</f>
        <v>-35.490250756474595</v>
      </c>
    </row>
    <row r="50" spans="1:16" ht="15">
      <c r="A50" s="3" t="s">
        <v>56</v>
      </c>
      <c r="B50" s="2">
        <v>1</v>
      </c>
      <c r="C50" s="4">
        <f t="shared" si="3"/>
        <v>0.04289733766253265</v>
      </c>
      <c r="D50" s="2">
        <v>3</v>
      </c>
      <c r="E50" s="4">
        <f t="shared" si="4"/>
        <v>0.1287345352275619</v>
      </c>
      <c r="F50" s="5">
        <f t="shared" si="14"/>
        <v>-66.67767698333338</v>
      </c>
      <c r="G50" s="2">
        <v>1</v>
      </c>
      <c r="H50" s="4">
        <f t="shared" si="5"/>
        <v>0.2616383268752273</v>
      </c>
      <c r="I50" s="2">
        <v>2</v>
      </c>
      <c r="J50" s="4">
        <f t="shared" si="6"/>
        <v>0.5320054477357848</v>
      </c>
      <c r="K50" s="5">
        <f>(H50*100/J50)-100</f>
        <v>-50.820366973917274</v>
      </c>
      <c r="L50" s="2">
        <v>1</v>
      </c>
      <c r="M50" s="4">
        <f t="shared" si="7"/>
        <v>0.30751253113564375</v>
      </c>
      <c r="N50" s="2">
        <v>2</v>
      </c>
      <c r="O50" s="4">
        <f t="shared" si="8"/>
        <v>0.6313270810908069</v>
      </c>
      <c r="P50" s="5">
        <f>(M50*100/O50)-100</f>
        <v>-51.29109136197301</v>
      </c>
    </row>
    <row r="51" spans="1:16" ht="15">
      <c r="A51" s="3" t="s">
        <v>15</v>
      </c>
      <c r="B51" s="2">
        <v>0</v>
      </c>
      <c r="C51" s="4">
        <f t="shared" si="3"/>
        <v>0</v>
      </c>
      <c r="D51" s="2">
        <v>3</v>
      </c>
      <c r="E51" s="4">
        <f t="shared" si="4"/>
        <v>0.1287345352275619</v>
      </c>
      <c r="F51" s="5">
        <f t="shared" si="14"/>
        <v>-100</v>
      </c>
      <c r="G51" s="2">
        <v>0</v>
      </c>
      <c r="H51" s="4">
        <f t="shared" si="5"/>
        <v>0</v>
      </c>
      <c r="I51" s="2">
        <v>0</v>
      </c>
      <c r="J51" s="4">
        <f t="shared" si="6"/>
        <v>0</v>
      </c>
      <c r="K51" s="5">
        <v>0</v>
      </c>
      <c r="L51" s="2">
        <v>0</v>
      </c>
      <c r="M51" s="4">
        <f t="shared" si="7"/>
        <v>0</v>
      </c>
      <c r="N51" s="2">
        <v>0</v>
      </c>
      <c r="O51" s="4">
        <f t="shared" si="8"/>
        <v>0</v>
      </c>
      <c r="P51" s="7">
        <v>0</v>
      </c>
    </row>
    <row r="52" spans="1:16" ht="15">
      <c r="A52" s="3" t="s">
        <v>87</v>
      </c>
      <c r="B52" s="2">
        <v>2</v>
      </c>
      <c r="C52" s="4">
        <f t="shared" si="3"/>
        <v>0.0857946753250653</v>
      </c>
      <c r="D52" s="2">
        <v>4</v>
      </c>
      <c r="E52" s="4">
        <f t="shared" si="4"/>
        <v>0.1716460469700825</v>
      </c>
      <c r="F52" s="5">
        <f t="shared" si="14"/>
        <v>-50.01651547500008</v>
      </c>
      <c r="G52" s="2">
        <v>2</v>
      </c>
      <c r="H52" s="4">
        <f t="shared" si="5"/>
        <v>0.5232766537504546</v>
      </c>
      <c r="I52" s="2">
        <v>2</v>
      </c>
      <c r="J52" s="4">
        <f t="shared" si="6"/>
        <v>0.5320054477357848</v>
      </c>
      <c r="K52" s="5">
        <f>(H52*100/J52)-100</f>
        <v>-1.6407339478345477</v>
      </c>
      <c r="L52" s="2">
        <v>1</v>
      </c>
      <c r="M52" s="4">
        <f t="shared" si="7"/>
        <v>0.30751253113564375</v>
      </c>
      <c r="N52" s="2">
        <v>2</v>
      </c>
      <c r="O52" s="4">
        <f t="shared" si="8"/>
        <v>0.6313270810908069</v>
      </c>
      <c r="P52" s="5">
        <f>(M52*100/O52)-100</f>
        <v>-51.29109136197301</v>
      </c>
    </row>
    <row r="53" spans="1:16" ht="15">
      <c r="A53" s="3" t="s">
        <v>88</v>
      </c>
      <c r="B53" s="2">
        <v>6</v>
      </c>
      <c r="C53" s="4">
        <f t="shared" si="3"/>
        <v>0.2573840259751959</v>
      </c>
      <c r="D53" s="2">
        <v>18</v>
      </c>
      <c r="E53" s="4">
        <f t="shared" si="4"/>
        <v>0.7724072113653714</v>
      </c>
      <c r="F53" s="5">
        <f t="shared" si="14"/>
        <v>-66.67767698333338</v>
      </c>
      <c r="G53" s="2">
        <v>4</v>
      </c>
      <c r="H53" s="4">
        <f t="shared" si="5"/>
        <v>1.0465533075009092</v>
      </c>
      <c r="I53" s="2">
        <v>12</v>
      </c>
      <c r="J53" s="4">
        <f t="shared" si="6"/>
        <v>3.192032686414709</v>
      </c>
      <c r="K53" s="5">
        <f>(H53*100/J53)-100</f>
        <v>-67.21357798261151</v>
      </c>
      <c r="L53" s="2">
        <v>4</v>
      </c>
      <c r="M53" s="4">
        <f t="shared" si="7"/>
        <v>1.230050124542575</v>
      </c>
      <c r="N53" s="2">
        <v>12</v>
      </c>
      <c r="O53" s="4">
        <f t="shared" si="8"/>
        <v>3.7879624865448416</v>
      </c>
      <c r="P53" s="5">
        <f>(M53*100/O53)-100</f>
        <v>-67.52739424131533</v>
      </c>
    </row>
    <row r="54" spans="1:16" ht="22.5">
      <c r="A54" s="6" t="s">
        <v>89</v>
      </c>
      <c r="B54" s="2">
        <v>6</v>
      </c>
      <c r="C54" s="4">
        <f t="shared" si="3"/>
        <v>0.2573840259751959</v>
      </c>
      <c r="D54" s="2">
        <v>16</v>
      </c>
      <c r="E54" s="4">
        <f t="shared" si="4"/>
        <v>0.68658418788033</v>
      </c>
      <c r="F54" s="5">
        <f t="shared" si="14"/>
        <v>-62.512386606250054</v>
      </c>
      <c r="G54" s="2">
        <v>4</v>
      </c>
      <c r="H54" s="4">
        <f t="shared" si="5"/>
        <v>1.0465533075009092</v>
      </c>
      <c r="I54" s="2">
        <v>11</v>
      </c>
      <c r="J54" s="4">
        <f t="shared" si="6"/>
        <v>2.9260299625468167</v>
      </c>
      <c r="K54" s="5">
        <f>(H54*100/J54)-100</f>
        <v>-64.23299416284893</v>
      </c>
      <c r="L54" s="2">
        <v>4</v>
      </c>
      <c r="M54" s="4">
        <f t="shared" si="7"/>
        <v>1.230050124542575</v>
      </c>
      <c r="N54" s="2">
        <v>11</v>
      </c>
      <c r="O54" s="4">
        <f t="shared" si="8"/>
        <v>3.4722989459994382</v>
      </c>
      <c r="P54" s="5">
        <f>(M54*100/O54)-100</f>
        <v>-64.575339172344</v>
      </c>
    </row>
    <row r="55" spans="1:16" ht="15">
      <c r="A55" s="3" t="s">
        <v>16</v>
      </c>
      <c r="B55" s="2">
        <v>0</v>
      </c>
      <c r="C55" s="4">
        <f t="shared" si="3"/>
        <v>0</v>
      </c>
      <c r="D55" s="2">
        <v>0</v>
      </c>
      <c r="E55" s="4">
        <f t="shared" si="4"/>
        <v>0</v>
      </c>
      <c r="F55" s="5">
        <v>0</v>
      </c>
      <c r="G55" s="2">
        <v>0</v>
      </c>
      <c r="H55" s="4">
        <f t="shared" si="5"/>
        <v>0</v>
      </c>
      <c r="I55" s="2">
        <v>0</v>
      </c>
      <c r="J55" s="4">
        <f t="shared" si="6"/>
        <v>0</v>
      </c>
      <c r="K55" s="7">
        <v>0</v>
      </c>
      <c r="L55" s="2">
        <v>0</v>
      </c>
      <c r="M55" s="4">
        <f t="shared" si="7"/>
        <v>0</v>
      </c>
      <c r="N55" s="2">
        <v>0</v>
      </c>
      <c r="O55" s="4">
        <f t="shared" si="8"/>
        <v>0</v>
      </c>
      <c r="P55" s="7">
        <v>0</v>
      </c>
    </row>
    <row r="56" spans="1:16" ht="15">
      <c r="A56" s="3" t="s">
        <v>17</v>
      </c>
      <c r="B56" s="2">
        <v>1</v>
      </c>
      <c r="C56" s="4">
        <f t="shared" si="3"/>
        <v>0.04289733766253265</v>
      </c>
      <c r="D56" s="2">
        <v>0</v>
      </c>
      <c r="E56" s="4">
        <f t="shared" si="4"/>
        <v>0</v>
      </c>
      <c r="F56" s="5">
        <v>100</v>
      </c>
      <c r="G56" s="2">
        <v>0</v>
      </c>
      <c r="H56" s="4">
        <f t="shared" si="5"/>
        <v>0</v>
      </c>
      <c r="I56" s="2">
        <v>0</v>
      </c>
      <c r="J56" s="4">
        <f t="shared" si="6"/>
        <v>0</v>
      </c>
      <c r="K56" s="7">
        <v>0</v>
      </c>
      <c r="L56" s="2">
        <v>0</v>
      </c>
      <c r="M56" s="4">
        <f t="shared" si="7"/>
        <v>0</v>
      </c>
      <c r="N56" s="2">
        <v>0</v>
      </c>
      <c r="O56" s="4">
        <f t="shared" si="8"/>
        <v>0</v>
      </c>
      <c r="P56" s="7">
        <v>0</v>
      </c>
    </row>
    <row r="57" spans="1:16" ht="15">
      <c r="A57" s="3" t="s">
        <v>18</v>
      </c>
      <c r="B57" s="2">
        <v>0</v>
      </c>
      <c r="C57" s="4">
        <f t="shared" si="3"/>
        <v>0</v>
      </c>
      <c r="D57" s="2">
        <v>0</v>
      </c>
      <c r="E57" s="4">
        <f t="shared" si="4"/>
        <v>0</v>
      </c>
      <c r="F57" s="7">
        <v>0</v>
      </c>
      <c r="G57" s="2">
        <v>0</v>
      </c>
      <c r="H57" s="4">
        <f t="shared" si="5"/>
        <v>0</v>
      </c>
      <c r="I57" s="2">
        <v>0</v>
      </c>
      <c r="J57" s="4">
        <f t="shared" si="6"/>
        <v>0</v>
      </c>
      <c r="K57" s="7">
        <v>0</v>
      </c>
      <c r="L57" s="2">
        <v>0</v>
      </c>
      <c r="M57" s="4">
        <f t="shared" si="7"/>
        <v>0</v>
      </c>
      <c r="N57" s="2">
        <v>0</v>
      </c>
      <c r="O57" s="4">
        <f t="shared" si="8"/>
        <v>0</v>
      </c>
      <c r="P57" s="7">
        <v>0</v>
      </c>
    </row>
    <row r="58" spans="1:16" ht="15">
      <c r="A58" s="3" t="s">
        <v>19</v>
      </c>
      <c r="B58" s="2">
        <v>0</v>
      </c>
      <c r="C58" s="4">
        <f t="shared" si="3"/>
        <v>0</v>
      </c>
      <c r="D58" s="2">
        <v>0</v>
      </c>
      <c r="E58" s="4">
        <f t="shared" si="4"/>
        <v>0</v>
      </c>
      <c r="F58" s="5">
        <v>0</v>
      </c>
      <c r="G58" s="2">
        <v>0</v>
      </c>
      <c r="H58" s="4">
        <f t="shared" si="5"/>
        <v>0</v>
      </c>
      <c r="I58" s="2">
        <v>0</v>
      </c>
      <c r="J58" s="4">
        <f t="shared" si="6"/>
        <v>0</v>
      </c>
      <c r="K58" s="7">
        <v>0</v>
      </c>
      <c r="L58" s="2">
        <v>0</v>
      </c>
      <c r="M58" s="4">
        <f t="shared" si="7"/>
        <v>0</v>
      </c>
      <c r="N58" s="2">
        <v>0</v>
      </c>
      <c r="O58" s="4">
        <f t="shared" si="8"/>
        <v>0</v>
      </c>
      <c r="P58" s="7">
        <v>0</v>
      </c>
    </row>
    <row r="59" spans="1:16" ht="15">
      <c r="A59" s="3" t="s">
        <v>112</v>
      </c>
      <c r="B59" s="2">
        <v>16</v>
      </c>
      <c r="C59" s="4">
        <f t="shared" si="3"/>
        <v>0.6863574026005224</v>
      </c>
      <c r="D59" s="2">
        <v>4</v>
      </c>
      <c r="E59" s="4">
        <f t="shared" si="4"/>
        <v>0.1716460469700825</v>
      </c>
      <c r="F59" s="5">
        <f>(C59*100/E59)-100</f>
        <v>299.8678761999994</v>
      </c>
      <c r="G59" s="2">
        <v>0</v>
      </c>
      <c r="H59" s="4">
        <f t="shared" si="5"/>
        <v>0</v>
      </c>
      <c r="I59" s="2">
        <v>0</v>
      </c>
      <c r="J59" s="4">
        <f t="shared" si="6"/>
        <v>0</v>
      </c>
      <c r="K59" s="5">
        <v>0</v>
      </c>
      <c r="L59" s="2">
        <v>0</v>
      </c>
      <c r="M59" s="4">
        <f t="shared" si="7"/>
        <v>0</v>
      </c>
      <c r="N59" s="2">
        <v>0</v>
      </c>
      <c r="O59" s="4">
        <f t="shared" si="8"/>
        <v>0</v>
      </c>
      <c r="P59" s="7">
        <v>0</v>
      </c>
    </row>
    <row r="60" spans="1:16" ht="15">
      <c r="A60" s="3" t="s">
        <v>90</v>
      </c>
      <c r="B60" s="2">
        <v>8</v>
      </c>
      <c r="C60" s="4">
        <f t="shared" si="3"/>
        <v>0.3431787013002612</v>
      </c>
      <c r="D60" s="2">
        <v>3</v>
      </c>
      <c r="E60" s="4">
        <f t="shared" si="4"/>
        <v>0.1287345352275619</v>
      </c>
      <c r="F60" s="5">
        <f>(C60*100/E60)-100</f>
        <v>166.57858413333287</v>
      </c>
      <c r="G60" s="2">
        <v>0</v>
      </c>
      <c r="H60" s="4">
        <f t="shared" si="5"/>
        <v>0</v>
      </c>
      <c r="I60" s="2">
        <v>0</v>
      </c>
      <c r="J60" s="4">
        <f t="shared" si="6"/>
        <v>0</v>
      </c>
      <c r="K60" s="5">
        <v>0</v>
      </c>
      <c r="L60" s="2">
        <v>0</v>
      </c>
      <c r="M60" s="4">
        <f t="shared" si="7"/>
        <v>0</v>
      </c>
      <c r="N60" s="2">
        <v>0</v>
      </c>
      <c r="O60" s="4">
        <f t="shared" si="8"/>
        <v>0</v>
      </c>
      <c r="P60" s="7">
        <v>0</v>
      </c>
    </row>
    <row r="61" spans="1:16" ht="33.75">
      <c r="A61" s="6" t="s">
        <v>91</v>
      </c>
      <c r="B61" s="2">
        <v>5</v>
      </c>
      <c r="C61" s="4">
        <f t="shared" si="3"/>
        <v>0.21448668831266324</v>
      </c>
      <c r="D61" s="2">
        <v>0</v>
      </c>
      <c r="E61" s="4">
        <f t="shared" si="4"/>
        <v>0</v>
      </c>
      <c r="F61" s="5">
        <v>100</v>
      </c>
      <c r="G61" s="2">
        <v>0</v>
      </c>
      <c r="H61" s="4">
        <f t="shared" si="5"/>
        <v>0</v>
      </c>
      <c r="I61" s="2">
        <v>0</v>
      </c>
      <c r="J61" s="4">
        <f t="shared" si="6"/>
        <v>0</v>
      </c>
      <c r="K61" s="7">
        <v>0</v>
      </c>
      <c r="L61" s="2">
        <v>0</v>
      </c>
      <c r="M61" s="4">
        <f t="shared" si="7"/>
        <v>0</v>
      </c>
      <c r="N61" s="2">
        <v>0</v>
      </c>
      <c r="O61" s="4">
        <f t="shared" si="8"/>
        <v>0</v>
      </c>
      <c r="P61" s="7">
        <v>0</v>
      </c>
    </row>
    <row r="62" spans="1:16" ht="22.5">
      <c r="A62" s="6" t="s">
        <v>118</v>
      </c>
      <c r="B62" s="2">
        <v>0</v>
      </c>
      <c r="C62" s="4">
        <f t="shared" si="3"/>
        <v>0</v>
      </c>
      <c r="D62" s="2">
        <v>1</v>
      </c>
      <c r="E62" s="4">
        <f t="shared" si="4"/>
        <v>0.04291151174252063</v>
      </c>
      <c r="F62" s="5">
        <v>-100</v>
      </c>
      <c r="G62" s="2">
        <v>0</v>
      </c>
      <c r="H62" s="4">
        <f t="shared" si="5"/>
        <v>0</v>
      </c>
      <c r="I62" s="2">
        <v>0</v>
      </c>
      <c r="J62" s="4">
        <f t="shared" si="6"/>
        <v>0</v>
      </c>
      <c r="K62" s="7">
        <v>0</v>
      </c>
      <c r="L62" s="2">
        <v>0</v>
      </c>
      <c r="M62" s="4">
        <f t="shared" si="7"/>
        <v>0</v>
      </c>
      <c r="N62" s="2">
        <v>0</v>
      </c>
      <c r="O62" s="4">
        <f t="shared" si="8"/>
        <v>0</v>
      </c>
      <c r="P62" s="7">
        <v>0</v>
      </c>
    </row>
    <row r="63" spans="1:16" ht="15">
      <c r="A63" s="6" t="s">
        <v>121</v>
      </c>
      <c r="B63" s="2">
        <v>3</v>
      </c>
      <c r="C63" s="4">
        <f t="shared" si="3"/>
        <v>0.12869201298759794</v>
      </c>
      <c r="D63" s="2">
        <v>0</v>
      </c>
      <c r="E63" s="4">
        <f t="shared" si="4"/>
        <v>0</v>
      </c>
      <c r="F63" s="5">
        <v>100</v>
      </c>
      <c r="G63" s="2">
        <v>0</v>
      </c>
      <c r="H63" s="4">
        <f t="shared" si="5"/>
        <v>0</v>
      </c>
      <c r="I63" s="2">
        <v>0</v>
      </c>
      <c r="J63" s="4">
        <f t="shared" si="6"/>
        <v>0</v>
      </c>
      <c r="K63" s="7"/>
      <c r="L63" s="2">
        <v>0</v>
      </c>
      <c r="M63" s="4">
        <f t="shared" si="7"/>
        <v>0</v>
      </c>
      <c r="N63" s="2">
        <v>0</v>
      </c>
      <c r="O63" s="4">
        <f t="shared" si="8"/>
        <v>0</v>
      </c>
      <c r="P63" s="7"/>
    </row>
    <row r="64" spans="1:16" ht="15">
      <c r="A64" s="3" t="s">
        <v>92</v>
      </c>
      <c r="B64" s="2">
        <v>0</v>
      </c>
      <c r="C64" s="4">
        <f t="shared" si="3"/>
        <v>0</v>
      </c>
      <c r="D64" s="2">
        <v>0</v>
      </c>
      <c r="E64" s="4">
        <f t="shared" si="4"/>
        <v>0</v>
      </c>
      <c r="F64" s="7">
        <v>0</v>
      </c>
      <c r="G64" s="2">
        <v>0</v>
      </c>
      <c r="H64" s="4">
        <f t="shared" si="5"/>
        <v>0</v>
      </c>
      <c r="I64" s="2">
        <v>0</v>
      </c>
      <c r="J64" s="4">
        <f t="shared" si="6"/>
        <v>0</v>
      </c>
      <c r="K64" s="7">
        <v>0</v>
      </c>
      <c r="L64" s="2">
        <v>0</v>
      </c>
      <c r="M64" s="4">
        <f t="shared" si="7"/>
        <v>0</v>
      </c>
      <c r="N64" s="2">
        <v>0</v>
      </c>
      <c r="O64" s="4">
        <f t="shared" si="8"/>
        <v>0</v>
      </c>
      <c r="P64" s="7">
        <v>0</v>
      </c>
    </row>
    <row r="65" spans="1:16" ht="15">
      <c r="A65" s="3" t="s">
        <v>20</v>
      </c>
      <c r="B65" s="2">
        <v>51</v>
      </c>
      <c r="C65" s="4">
        <f t="shared" si="3"/>
        <v>2.187764220789165</v>
      </c>
      <c r="D65" s="2">
        <v>54</v>
      </c>
      <c r="E65" s="4">
        <f t="shared" si="4"/>
        <v>2.3172216340961143</v>
      </c>
      <c r="F65" s="5">
        <f>(C65*100/E65)-100</f>
        <v>-5.586751452777932</v>
      </c>
      <c r="G65" s="2">
        <v>3</v>
      </c>
      <c r="H65" s="4">
        <f t="shared" si="5"/>
        <v>0.7849149806256819</v>
      </c>
      <c r="I65" s="2">
        <v>9</v>
      </c>
      <c r="J65" s="4">
        <f t="shared" si="6"/>
        <v>2.3940245148110315</v>
      </c>
      <c r="K65" s="5">
        <f>(H65*100/J65)-100</f>
        <v>-67.21357798261153</v>
      </c>
      <c r="L65" s="2">
        <v>3</v>
      </c>
      <c r="M65" s="4">
        <f t="shared" si="7"/>
        <v>0.9225375934069313</v>
      </c>
      <c r="N65" s="2">
        <v>8</v>
      </c>
      <c r="O65" s="4">
        <f t="shared" si="8"/>
        <v>2.5253083243632277</v>
      </c>
      <c r="P65" s="5">
        <f>(M65*100/O65)-100</f>
        <v>-63.46831852147975</v>
      </c>
    </row>
    <row r="66" spans="1:16" ht="15">
      <c r="A66" s="3" t="s">
        <v>21</v>
      </c>
      <c r="B66" s="2">
        <v>2</v>
      </c>
      <c r="C66" s="4">
        <f t="shared" si="3"/>
        <v>0.0857946753250653</v>
      </c>
      <c r="D66" s="2">
        <v>1</v>
      </c>
      <c r="E66" s="4">
        <f t="shared" si="4"/>
        <v>0.04291151174252063</v>
      </c>
      <c r="F66" s="5">
        <f>(C66*100/E66)-100</f>
        <v>99.9339380999997</v>
      </c>
      <c r="G66" s="2">
        <v>0</v>
      </c>
      <c r="H66" s="4">
        <f t="shared" si="5"/>
        <v>0</v>
      </c>
      <c r="I66" s="2">
        <v>1</v>
      </c>
      <c r="J66" s="4">
        <f t="shared" si="6"/>
        <v>0.2660027238678924</v>
      </c>
      <c r="K66" s="7">
        <v>-100</v>
      </c>
      <c r="L66" s="2">
        <v>0</v>
      </c>
      <c r="M66" s="4">
        <f t="shared" si="7"/>
        <v>0</v>
      </c>
      <c r="N66" s="2">
        <v>1</v>
      </c>
      <c r="O66" s="4">
        <f t="shared" si="8"/>
        <v>0.31566354054540346</v>
      </c>
      <c r="P66" s="7">
        <v>-100</v>
      </c>
    </row>
    <row r="67" spans="1:16" ht="15">
      <c r="A67" s="3" t="s">
        <v>22</v>
      </c>
      <c r="B67" s="2">
        <v>2</v>
      </c>
      <c r="C67" s="4">
        <f t="shared" si="3"/>
        <v>0.0857946753250653</v>
      </c>
      <c r="D67" s="2">
        <v>0</v>
      </c>
      <c r="E67" s="4">
        <f t="shared" si="4"/>
        <v>0</v>
      </c>
      <c r="F67" s="5">
        <v>100</v>
      </c>
      <c r="G67" s="2">
        <v>0</v>
      </c>
      <c r="H67" s="4">
        <f t="shared" si="5"/>
        <v>0</v>
      </c>
      <c r="I67" s="2">
        <v>0</v>
      </c>
      <c r="J67" s="4">
        <f t="shared" si="6"/>
        <v>0</v>
      </c>
      <c r="K67" s="7">
        <v>0</v>
      </c>
      <c r="L67" s="2">
        <v>0</v>
      </c>
      <c r="M67" s="4">
        <f t="shared" si="7"/>
        <v>0</v>
      </c>
      <c r="N67" s="2">
        <v>0</v>
      </c>
      <c r="O67" s="4">
        <f t="shared" si="8"/>
        <v>0</v>
      </c>
      <c r="P67" s="7">
        <v>0</v>
      </c>
    </row>
    <row r="68" spans="1:16" ht="15">
      <c r="A68" s="3" t="s">
        <v>23</v>
      </c>
      <c r="B68" s="2">
        <v>6075</v>
      </c>
      <c r="C68" s="4">
        <f t="shared" si="3"/>
        <v>260.60132629988584</v>
      </c>
      <c r="D68" s="2">
        <v>6438</v>
      </c>
      <c r="E68" s="4">
        <f t="shared" si="4"/>
        <v>276.26431259834783</v>
      </c>
      <c r="F68" s="5">
        <f>(C68*100/E68)-100</f>
        <v>-5.669565551607789</v>
      </c>
      <c r="G68" s="2">
        <v>1801</v>
      </c>
      <c r="H68" s="4">
        <f t="shared" si="5"/>
        <v>471.21062670228434</v>
      </c>
      <c r="I68" s="2">
        <v>1836</v>
      </c>
      <c r="J68" s="4">
        <f t="shared" si="6"/>
        <v>488.38100102145046</v>
      </c>
      <c r="K68" s="5">
        <f>(H68*100/J68)-100</f>
        <v>-3.5157744226851975</v>
      </c>
      <c r="L68" s="2">
        <v>1618</v>
      </c>
      <c r="M68" s="4">
        <f t="shared" si="7"/>
        <v>497.5552753774716</v>
      </c>
      <c r="N68" s="2">
        <v>1628</v>
      </c>
      <c r="O68" s="4">
        <f t="shared" si="8"/>
        <v>513.9002440079169</v>
      </c>
      <c r="P68" s="5">
        <f>(M68*100/O68)-100</f>
        <v>-3.1805722649537103</v>
      </c>
    </row>
    <row r="69" spans="1:16" ht="15">
      <c r="A69" s="3" t="s">
        <v>93</v>
      </c>
      <c r="B69" s="2">
        <v>266</v>
      </c>
      <c r="C69" s="4">
        <f t="shared" si="3"/>
        <v>11.410691818233685</v>
      </c>
      <c r="D69" s="2">
        <v>316</v>
      </c>
      <c r="E69" s="4">
        <f t="shared" si="4"/>
        <v>13.56003771063652</v>
      </c>
      <c r="F69" s="5">
        <f>(C69*100/E69)-100</f>
        <v>-15.850589343987465</v>
      </c>
      <c r="G69" s="2">
        <v>70</v>
      </c>
      <c r="H69" s="4">
        <f t="shared" si="5"/>
        <v>18.31468288126591</v>
      </c>
      <c r="I69" s="2">
        <v>82</v>
      </c>
      <c r="J69" s="4">
        <f t="shared" si="6"/>
        <v>21.812223357167177</v>
      </c>
      <c r="K69" s="5">
        <f>(H69*100/J69)-100</f>
        <v>-16.034772882297787</v>
      </c>
      <c r="L69" s="2">
        <v>60</v>
      </c>
      <c r="M69" s="4">
        <f t="shared" si="7"/>
        <v>18.450751868138628</v>
      </c>
      <c r="N69" s="2">
        <v>75</v>
      </c>
      <c r="O69" s="4">
        <f t="shared" si="8"/>
        <v>23.67476554090526</v>
      </c>
      <c r="P69" s="5">
        <f>(M69*100/O69)-100</f>
        <v>-22.06574617915679</v>
      </c>
    </row>
    <row r="70" spans="1:16" ht="15">
      <c r="A70" s="3" t="s">
        <v>117</v>
      </c>
      <c r="B70" s="2">
        <v>2134</v>
      </c>
      <c r="C70" s="4">
        <f aca="true" t="shared" si="15" ref="C70:C121">B70*100000/2331147</f>
        <v>91.54291857184468</v>
      </c>
      <c r="D70" s="2">
        <v>1283</v>
      </c>
      <c r="E70" s="4">
        <f t="shared" si="4"/>
        <v>55.05546956565397</v>
      </c>
      <c r="F70" s="5">
        <f>(C70*100/E70)-100</f>
        <v>66.27397658043623</v>
      </c>
      <c r="G70" s="2">
        <v>659</v>
      </c>
      <c r="H70" s="4">
        <f aca="true" t="shared" si="16" ref="H70:H121">G70*100000/382207</f>
        <v>172.4196574107748</v>
      </c>
      <c r="I70" s="2">
        <v>441</v>
      </c>
      <c r="J70" s="4">
        <f aca="true" t="shared" si="17" ref="J70:J121">I70*100000/375936</f>
        <v>117.30720122574056</v>
      </c>
      <c r="K70" s="5">
        <f>(H70*100/J70)-100</f>
        <v>46.98130686706807</v>
      </c>
      <c r="L70" s="2">
        <v>623</v>
      </c>
      <c r="M70" s="4">
        <f aca="true" t="shared" si="18" ref="M70:M121">L70*100000/325190</f>
        <v>191.58030689750606</v>
      </c>
      <c r="N70" s="2">
        <v>418</v>
      </c>
      <c r="O70" s="4">
        <f aca="true" t="shared" si="19" ref="O70:O121">N70*100000/316793</f>
        <v>131.94735994797864</v>
      </c>
      <c r="P70" s="5">
        <f>(M70*100/O70)-100</f>
        <v>45.19449799756373</v>
      </c>
    </row>
    <row r="71" spans="1:16" s="8" customFormat="1" ht="15">
      <c r="A71" s="3" t="s">
        <v>24</v>
      </c>
      <c r="B71" s="2">
        <v>0</v>
      </c>
      <c r="C71" s="4">
        <f t="shared" si="15"/>
        <v>0</v>
      </c>
      <c r="D71" s="2">
        <v>0</v>
      </c>
      <c r="E71" s="4">
        <f t="shared" si="4"/>
        <v>0</v>
      </c>
      <c r="F71" s="5">
        <v>0</v>
      </c>
      <c r="G71" s="2">
        <v>0</v>
      </c>
      <c r="H71" s="4">
        <f t="shared" si="16"/>
        <v>0</v>
      </c>
      <c r="I71" s="2">
        <v>0</v>
      </c>
      <c r="J71" s="4">
        <f t="shared" si="17"/>
        <v>0</v>
      </c>
      <c r="K71" s="7">
        <v>0</v>
      </c>
      <c r="L71" s="2">
        <v>0</v>
      </c>
      <c r="M71" s="4">
        <f t="shared" si="18"/>
        <v>0</v>
      </c>
      <c r="N71" s="2">
        <v>0</v>
      </c>
      <c r="O71" s="4">
        <f t="shared" si="19"/>
        <v>0</v>
      </c>
      <c r="P71" s="7">
        <v>0</v>
      </c>
    </row>
    <row r="72" spans="1:16" ht="15">
      <c r="A72" s="3" t="s">
        <v>25</v>
      </c>
      <c r="B72" s="2">
        <v>1</v>
      </c>
      <c r="C72" s="4">
        <f t="shared" si="15"/>
        <v>0.04289733766253265</v>
      </c>
      <c r="D72" s="2">
        <v>0</v>
      </c>
      <c r="E72" s="4">
        <f aca="true" t="shared" si="20" ref="E72:E121">D72*100000/2330377</f>
        <v>0</v>
      </c>
      <c r="F72" s="7">
        <v>100</v>
      </c>
      <c r="G72" s="2">
        <v>1</v>
      </c>
      <c r="H72" s="4">
        <f t="shared" si="16"/>
        <v>0.2616383268752273</v>
      </c>
      <c r="I72" s="2">
        <v>0</v>
      </c>
      <c r="J72" s="4">
        <f t="shared" si="17"/>
        <v>0</v>
      </c>
      <c r="K72" s="7">
        <v>100</v>
      </c>
      <c r="L72" s="2">
        <v>1</v>
      </c>
      <c r="M72" s="4">
        <f t="shared" si="18"/>
        <v>0.30751253113564375</v>
      </c>
      <c r="N72" s="2">
        <v>0</v>
      </c>
      <c r="O72" s="4">
        <f t="shared" si="19"/>
        <v>0</v>
      </c>
      <c r="P72" s="7">
        <v>100</v>
      </c>
    </row>
    <row r="73" spans="1:16" s="8" customFormat="1" ht="15">
      <c r="A73" s="3" t="s">
        <v>26</v>
      </c>
      <c r="B73" s="2">
        <v>0</v>
      </c>
      <c r="C73" s="4">
        <f t="shared" si="15"/>
        <v>0</v>
      </c>
      <c r="D73" s="2">
        <v>0</v>
      </c>
      <c r="E73" s="4">
        <f t="shared" si="20"/>
        <v>0</v>
      </c>
      <c r="F73" s="5">
        <v>0</v>
      </c>
      <c r="G73" s="2">
        <v>0</v>
      </c>
      <c r="H73" s="4">
        <f t="shared" si="16"/>
        <v>0</v>
      </c>
      <c r="I73" s="2">
        <v>0</v>
      </c>
      <c r="J73" s="4">
        <f t="shared" si="17"/>
        <v>0</v>
      </c>
      <c r="K73" s="7">
        <v>0</v>
      </c>
      <c r="L73" s="2">
        <v>0</v>
      </c>
      <c r="M73" s="4">
        <f t="shared" si="18"/>
        <v>0</v>
      </c>
      <c r="N73" s="2">
        <v>0</v>
      </c>
      <c r="O73" s="4">
        <f t="shared" si="19"/>
        <v>0</v>
      </c>
      <c r="P73" s="7">
        <v>0</v>
      </c>
    </row>
    <row r="74" spans="1:16" s="8" customFormat="1" ht="15">
      <c r="A74" s="3" t="s">
        <v>27</v>
      </c>
      <c r="B74" s="2">
        <v>0</v>
      </c>
      <c r="C74" s="4">
        <f t="shared" si="15"/>
        <v>0</v>
      </c>
      <c r="D74" s="2">
        <v>0</v>
      </c>
      <c r="E74" s="4">
        <f t="shared" si="20"/>
        <v>0</v>
      </c>
      <c r="F74" s="5">
        <v>0</v>
      </c>
      <c r="G74" s="2">
        <v>0</v>
      </c>
      <c r="H74" s="4">
        <f t="shared" si="16"/>
        <v>0</v>
      </c>
      <c r="I74" s="2">
        <v>0</v>
      </c>
      <c r="J74" s="4">
        <f t="shared" si="17"/>
        <v>0</v>
      </c>
      <c r="K74" s="7">
        <v>0</v>
      </c>
      <c r="L74" s="2">
        <v>0</v>
      </c>
      <c r="M74" s="4">
        <f t="shared" si="18"/>
        <v>0</v>
      </c>
      <c r="N74" s="2">
        <v>0</v>
      </c>
      <c r="O74" s="4">
        <f t="shared" si="19"/>
        <v>0</v>
      </c>
      <c r="P74" s="7">
        <v>0</v>
      </c>
    </row>
    <row r="75" spans="1:16" s="8" customFormat="1" ht="15">
      <c r="A75" s="3" t="s">
        <v>120</v>
      </c>
      <c r="B75" s="2">
        <v>1</v>
      </c>
      <c r="C75" s="4">
        <f t="shared" si="15"/>
        <v>0.04289733766253265</v>
      </c>
      <c r="D75" s="2">
        <v>0</v>
      </c>
      <c r="E75" s="4">
        <f t="shared" si="20"/>
        <v>0</v>
      </c>
      <c r="F75" s="5">
        <v>100</v>
      </c>
      <c r="G75" s="2">
        <v>1</v>
      </c>
      <c r="H75" s="4">
        <f t="shared" si="16"/>
        <v>0.2616383268752273</v>
      </c>
      <c r="I75" s="2">
        <v>0</v>
      </c>
      <c r="J75" s="4">
        <f t="shared" si="17"/>
        <v>0</v>
      </c>
      <c r="K75" s="7">
        <v>100</v>
      </c>
      <c r="L75" s="2">
        <v>1</v>
      </c>
      <c r="M75" s="4">
        <f t="shared" si="18"/>
        <v>0.30751253113564375</v>
      </c>
      <c r="N75" s="2">
        <v>0</v>
      </c>
      <c r="O75" s="4">
        <f t="shared" si="19"/>
        <v>0</v>
      </c>
      <c r="P75" s="7">
        <v>100</v>
      </c>
    </row>
    <row r="76" spans="1:16" ht="15">
      <c r="A76" s="3" t="s">
        <v>28</v>
      </c>
      <c r="B76" s="2">
        <v>442</v>
      </c>
      <c r="C76" s="4">
        <f t="shared" si="15"/>
        <v>18.960623246839432</v>
      </c>
      <c r="D76" s="2">
        <v>387</v>
      </c>
      <c r="E76" s="4">
        <f t="shared" si="20"/>
        <v>16.606755044355484</v>
      </c>
      <c r="F76" s="5">
        <f>(C76*100/E76)-100</f>
        <v>14.174161033849956</v>
      </c>
      <c r="G76" s="2">
        <v>325</v>
      </c>
      <c r="H76" s="4">
        <f t="shared" si="16"/>
        <v>85.03245623444887</v>
      </c>
      <c r="I76" s="2">
        <v>268</v>
      </c>
      <c r="J76" s="4">
        <f t="shared" si="17"/>
        <v>71.28872999659517</v>
      </c>
      <c r="K76" s="5">
        <f>(H76*100/J76)-100</f>
        <v>19.2789606975887</v>
      </c>
      <c r="L76" s="2">
        <v>299</v>
      </c>
      <c r="M76" s="4">
        <f t="shared" si="18"/>
        <v>91.9462468095575</v>
      </c>
      <c r="N76" s="2">
        <v>243</v>
      </c>
      <c r="O76" s="4">
        <f t="shared" si="19"/>
        <v>76.70624035253304</v>
      </c>
      <c r="P76" s="5">
        <f>(M76*100/O76)-100</f>
        <v>19.86801384995944</v>
      </c>
    </row>
    <row r="77" spans="1:16" ht="15">
      <c r="A77" s="3" t="s">
        <v>29</v>
      </c>
      <c r="B77" s="2">
        <v>0</v>
      </c>
      <c r="C77" s="4">
        <f t="shared" si="15"/>
        <v>0</v>
      </c>
      <c r="D77" s="2">
        <v>0</v>
      </c>
      <c r="E77" s="4">
        <f t="shared" si="20"/>
        <v>0</v>
      </c>
      <c r="F77" s="5">
        <v>0</v>
      </c>
      <c r="G77" s="2">
        <v>0</v>
      </c>
      <c r="H77" s="4">
        <f t="shared" si="16"/>
        <v>0</v>
      </c>
      <c r="I77" s="2">
        <v>0</v>
      </c>
      <c r="J77" s="4">
        <f t="shared" si="17"/>
        <v>0</v>
      </c>
      <c r="K77" s="7">
        <v>0</v>
      </c>
      <c r="L77" s="2">
        <v>0</v>
      </c>
      <c r="M77" s="4">
        <f t="shared" si="18"/>
        <v>0</v>
      </c>
      <c r="N77" s="2">
        <v>0</v>
      </c>
      <c r="O77" s="4">
        <f t="shared" si="19"/>
        <v>0</v>
      </c>
      <c r="P77" s="7">
        <v>0</v>
      </c>
    </row>
    <row r="78" spans="1:16" ht="15">
      <c r="A78" s="3" t="s">
        <v>30</v>
      </c>
      <c r="B78" s="2">
        <v>1</v>
      </c>
      <c r="C78" s="4">
        <f t="shared" si="15"/>
        <v>0.04289733766253265</v>
      </c>
      <c r="D78" s="2">
        <v>1</v>
      </c>
      <c r="E78" s="4">
        <f t="shared" si="20"/>
        <v>0.04291151174252063</v>
      </c>
      <c r="F78" s="5">
        <v>0</v>
      </c>
      <c r="G78" s="2">
        <v>0</v>
      </c>
      <c r="H78" s="4">
        <f t="shared" si="16"/>
        <v>0</v>
      </c>
      <c r="I78" s="2">
        <v>0</v>
      </c>
      <c r="J78" s="4">
        <f t="shared" si="17"/>
        <v>0</v>
      </c>
      <c r="K78" s="5">
        <v>0</v>
      </c>
      <c r="L78" s="2">
        <v>0</v>
      </c>
      <c r="M78" s="4">
        <f t="shared" si="18"/>
        <v>0</v>
      </c>
      <c r="N78" s="2">
        <v>0</v>
      </c>
      <c r="O78" s="4">
        <f t="shared" si="19"/>
        <v>0</v>
      </c>
      <c r="P78" s="7">
        <v>0</v>
      </c>
    </row>
    <row r="79" spans="1:16" ht="15">
      <c r="A79" s="3" t="s">
        <v>94</v>
      </c>
      <c r="B79" s="2">
        <v>261</v>
      </c>
      <c r="C79" s="4">
        <f t="shared" si="15"/>
        <v>11.196205129921022</v>
      </c>
      <c r="D79" s="2">
        <v>227</v>
      </c>
      <c r="E79" s="4">
        <f t="shared" si="20"/>
        <v>9.740913165552183</v>
      </c>
      <c r="F79" s="5">
        <f>(C79*100/E79)-100</f>
        <v>14.939995251321434</v>
      </c>
      <c r="G79" s="2">
        <v>179</v>
      </c>
      <c r="H79" s="4">
        <f t="shared" si="16"/>
        <v>46.83326051066569</v>
      </c>
      <c r="I79" s="2">
        <v>167</v>
      </c>
      <c r="J79" s="4">
        <f t="shared" si="17"/>
        <v>44.42245488593803</v>
      </c>
      <c r="K79" s="5">
        <f aca="true" t="shared" si="21" ref="K79:K85">(H79*100/J79)-100</f>
        <v>5.426997744536621</v>
      </c>
      <c r="L79" s="2">
        <v>158</v>
      </c>
      <c r="M79" s="4">
        <f t="shared" si="18"/>
        <v>48.58697991943172</v>
      </c>
      <c r="N79" s="2">
        <v>151</v>
      </c>
      <c r="O79" s="4">
        <f t="shared" si="19"/>
        <v>47.665194622355926</v>
      </c>
      <c r="P79" s="5">
        <f>(M79*100/O79)-100</f>
        <v>1.9338750305730628</v>
      </c>
    </row>
    <row r="80" spans="1:16" ht="33.75">
      <c r="A80" s="6" t="s">
        <v>95</v>
      </c>
      <c r="B80" s="2">
        <v>600</v>
      </c>
      <c r="C80" s="4">
        <f t="shared" si="15"/>
        <v>25.738402597519592</v>
      </c>
      <c r="D80" s="2">
        <v>691</v>
      </c>
      <c r="E80" s="4">
        <f t="shared" si="20"/>
        <v>29.651854614081756</v>
      </c>
      <c r="F80" s="5">
        <f aca="true" t="shared" si="22" ref="F80:F92">(C80*100/E80)-100</f>
        <v>-13.19800082489158</v>
      </c>
      <c r="G80" s="2">
        <v>17</v>
      </c>
      <c r="H80" s="4">
        <f t="shared" si="16"/>
        <v>4.447851556878864</v>
      </c>
      <c r="I80" s="2">
        <v>19</v>
      </c>
      <c r="J80" s="4">
        <f t="shared" si="17"/>
        <v>5.054051753489956</v>
      </c>
      <c r="K80" s="5">
        <f t="shared" si="21"/>
        <v>-11.994340900694084</v>
      </c>
      <c r="L80" s="2">
        <v>11</v>
      </c>
      <c r="M80" s="4">
        <f t="shared" si="18"/>
        <v>3.3826378424920818</v>
      </c>
      <c r="N80" s="2">
        <v>13</v>
      </c>
      <c r="O80" s="4">
        <f t="shared" si="19"/>
        <v>4.103626027090245</v>
      </c>
      <c r="P80" s="5">
        <f>(M80*100/O80)-100</f>
        <v>-17.569539227954294</v>
      </c>
    </row>
    <row r="81" spans="1:16" ht="15">
      <c r="A81" s="3" t="s">
        <v>96</v>
      </c>
      <c r="B81" s="2">
        <v>578</v>
      </c>
      <c r="C81" s="4">
        <f t="shared" si="15"/>
        <v>24.794661168943872</v>
      </c>
      <c r="D81" s="2">
        <v>660</v>
      </c>
      <c r="E81" s="4">
        <f t="shared" si="20"/>
        <v>28.321597750063617</v>
      </c>
      <c r="F81" s="5">
        <f t="shared" si="22"/>
        <v>-12.453169528939526</v>
      </c>
      <c r="G81" s="2">
        <v>15</v>
      </c>
      <c r="H81" s="4">
        <f t="shared" si="16"/>
        <v>3.9245749031284096</v>
      </c>
      <c r="I81" s="2">
        <v>18</v>
      </c>
      <c r="J81" s="4">
        <f t="shared" si="17"/>
        <v>4.788049029622063</v>
      </c>
      <c r="K81" s="5">
        <f t="shared" si="21"/>
        <v>-18.033944956528785</v>
      </c>
      <c r="L81" s="2">
        <v>10</v>
      </c>
      <c r="M81" s="4">
        <f t="shared" si="18"/>
        <v>3.075125311356438</v>
      </c>
      <c r="N81" s="2">
        <v>12</v>
      </c>
      <c r="O81" s="4">
        <f t="shared" si="19"/>
        <v>3.7879624865448416</v>
      </c>
      <c r="P81" s="5">
        <f>(M81*100/O81)-100</f>
        <v>-18.818485603288337</v>
      </c>
    </row>
    <row r="82" spans="1:16" ht="22.5">
      <c r="A82" s="6" t="s">
        <v>107</v>
      </c>
      <c r="B82" s="2">
        <v>300</v>
      </c>
      <c r="C82" s="4">
        <f t="shared" si="15"/>
        <v>12.869201298759796</v>
      </c>
      <c r="D82" s="2">
        <v>324</v>
      </c>
      <c r="E82" s="4">
        <f t="shared" si="20"/>
        <v>13.903329804576684</v>
      </c>
      <c r="F82" s="5">
        <f t="shared" si="22"/>
        <v>-7.4379916203704965</v>
      </c>
      <c r="G82" s="2">
        <v>4</v>
      </c>
      <c r="H82" s="4">
        <f t="shared" si="16"/>
        <v>1.0465533075009092</v>
      </c>
      <c r="I82" s="2">
        <v>3</v>
      </c>
      <c r="J82" s="4">
        <f t="shared" si="17"/>
        <v>0.7980081716036772</v>
      </c>
      <c r="K82" s="5">
        <f t="shared" si="21"/>
        <v>31.145688069553955</v>
      </c>
      <c r="L82" s="2">
        <v>0</v>
      </c>
      <c r="M82" s="4">
        <f t="shared" si="18"/>
        <v>0</v>
      </c>
      <c r="N82" s="2">
        <v>0</v>
      </c>
      <c r="O82" s="4">
        <f t="shared" si="19"/>
        <v>0</v>
      </c>
      <c r="P82" s="5">
        <v>0</v>
      </c>
    </row>
    <row r="83" spans="1:16" ht="15">
      <c r="A83" s="3" t="s">
        <v>31</v>
      </c>
      <c r="B83" s="2">
        <v>301</v>
      </c>
      <c r="C83" s="4">
        <f t="shared" si="15"/>
        <v>12.912098636422328</v>
      </c>
      <c r="D83" s="2">
        <v>292</v>
      </c>
      <c r="E83" s="4">
        <f t="shared" si="20"/>
        <v>12.530161428816024</v>
      </c>
      <c r="F83" s="5">
        <f t="shared" si="22"/>
        <v>3.048142753595741</v>
      </c>
      <c r="G83" s="2">
        <v>4</v>
      </c>
      <c r="H83" s="4">
        <f t="shared" si="16"/>
        <v>1.0465533075009092</v>
      </c>
      <c r="I83" s="2">
        <v>4</v>
      </c>
      <c r="J83" s="4">
        <f t="shared" si="17"/>
        <v>1.0640108954715697</v>
      </c>
      <c r="K83" s="5">
        <f t="shared" si="21"/>
        <v>-1.6407339478345477</v>
      </c>
      <c r="L83" s="2">
        <v>0</v>
      </c>
      <c r="M83" s="4">
        <f t="shared" si="18"/>
        <v>0</v>
      </c>
      <c r="N83" s="2">
        <v>2</v>
      </c>
      <c r="O83" s="4">
        <f t="shared" si="19"/>
        <v>0.6313270810908069</v>
      </c>
      <c r="P83" s="5">
        <v>-100</v>
      </c>
    </row>
    <row r="84" spans="1:16" ht="15">
      <c r="A84" s="3" t="s">
        <v>97</v>
      </c>
      <c r="B84" s="2">
        <v>107</v>
      </c>
      <c r="C84" s="4">
        <f t="shared" si="15"/>
        <v>4.590015129890993</v>
      </c>
      <c r="D84" s="2">
        <v>128</v>
      </c>
      <c r="E84" s="4">
        <f t="shared" si="20"/>
        <v>5.49267350304264</v>
      </c>
      <c r="F84" s="5">
        <f t="shared" si="22"/>
        <v>-16.43386180976576</v>
      </c>
      <c r="G84" s="2">
        <v>4</v>
      </c>
      <c r="H84" s="4">
        <f t="shared" si="16"/>
        <v>1.0465533075009092</v>
      </c>
      <c r="I84" s="2">
        <v>2</v>
      </c>
      <c r="J84" s="4">
        <f t="shared" si="17"/>
        <v>0.5320054477357848</v>
      </c>
      <c r="K84" s="5">
        <f t="shared" si="21"/>
        <v>96.7185321043309</v>
      </c>
      <c r="L84" s="2">
        <v>1</v>
      </c>
      <c r="M84" s="4">
        <f t="shared" si="18"/>
        <v>0.30751253113564375</v>
      </c>
      <c r="N84" s="2">
        <v>0</v>
      </c>
      <c r="O84" s="4">
        <f t="shared" si="19"/>
        <v>0</v>
      </c>
      <c r="P84" s="7">
        <v>100</v>
      </c>
    </row>
    <row r="85" spans="1:16" ht="45">
      <c r="A85" s="6" t="s">
        <v>113</v>
      </c>
      <c r="B85" s="2">
        <v>675</v>
      </c>
      <c r="C85" s="4">
        <f t="shared" si="15"/>
        <v>28.95570292220954</v>
      </c>
      <c r="D85" s="2">
        <v>656</v>
      </c>
      <c r="E85" s="4">
        <f t="shared" si="20"/>
        <v>28.149951703093535</v>
      </c>
      <c r="F85" s="5">
        <f t="shared" si="22"/>
        <v>2.862353824313871</v>
      </c>
      <c r="G85" s="2">
        <v>7</v>
      </c>
      <c r="H85" s="4">
        <f t="shared" si="16"/>
        <v>1.8314682881265911</v>
      </c>
      <c r="I85" s="2">
        <v>7</v>
      </c>
      <c r="J85" s="4">
        <f t="shared" si="17"/>
        <v>1.8620190670752468</v>
      </c>
      <c r="K85" s="5">
        <f t="shared" si="21"/>
        <v>-1.6407339478345335</v>
      </c>
      <c r="L85" s="2">
        <v>2</v>
      </c>
      <c r="M85" s="4">
        <f t="shared" si="18"/>
        <v>0.6150250622712875</v>
      </c>
      <c r="N85" s="2">
        <v>4</v>
      </c>
      <c r="O85" s="4">
        <f t="shared" si="19"/>
        <v>1.2626541621816139</v>
      </c>
      <c r="P85" s="5">
        <f>(M85*100/O85)-100</f>
        <v>-51.29109136197301</v>
      </c>
    </row>
    <row r="86" spans="1:16" ht="33.75">
      <c r="A86" s="6" t="s">
        <v>98</v>
      </c>
      <c r="B86" s="2">
        <v>313452</v>
      </c>
      <c r="C86" s="4">
        <f t="shared" si="15"/>
        <v>13446.256284996185</v>
      </c>
      <c r="D86" s="2">
        <v>248798</v>
      </c>
      <c r="E86" s="4">
        <f t="shared" si="20"/>
        <v>10676.298298515649</v>
      </c>
      <c r="F86" s="5">
        <f t="shared" si="22"/>
        <v>25.944928748062893</v>
      </c>
      <c r="G86" s="2">
        <v>205132</v>
      </c>
      <c r="H86" s="4">
        <f t="shared" si="16"/>
        <v>53670.393268569125</v>
      </c>
      <c r="I86" s="2">
        <v>177762</v>
      </c>
      <c r="J86" s="4">
        <f t="shared" si="17"/>
        <v>47285.17620020429</v>
      </c>
      <c r="K86" s="5">
        <f aca="true" t="shared" si="23" ref="K86:K93">(H86*100/J86)-100</f>
        <v>13.503633868952875</v>
      </c>
      <c r="L86" s="2">
        <v>185898</v>
      </c>
      <c r="M86" s="4">
        <f t="shared" si="18"/>
        <v>57165.96451305391</v>
      </c>
      <c r="N86" s="2">
        <v>161761</v>
      </c>
      <c r="O86" s="4">
        <f t="shared" si="19"/>
        <v>51062.04998216501</v>
      </c>
      <c r="P86" s="5">
        <f aca="true" t="shared" si="24" ref="P86:P92">(M86*100/O86)-100</f>
        <v>11.953915937610958</v>
      </c>
    </row>
    <row r="87" spans="1:16" ht="22.5">
      <c r="A87" s="6" t="s">
        <v>99</v>
      </c>
      <c r="B87" s="2">
        <v>312334</v>
      </c>
      <c r="C87" s="4">
        <f t="shared" si="15"/>
        <v>13398.297061489473</v>
      </c>
      <c r="D87" s="2">
        <v>248394</v>
      </c>
      <c r="E87" s="4">
        <f t="shared" si="20"/>
        <v>10658.962047771669</v>
      </c>
      <c r="F87" s="5">
        <f t="shared" si="22"/>
        <v>25.699828946201023</v>
      </c>
      <c r="G87" s="2">
        <v>204735</v>
      </c>
      <c r="H87" s="4">
        <f t="shared" si="16"/>
        <v>53566.52285279966</v>
      </c>
      <c r="I87" s="2">
        <v>177523</v>
      </c>
      <c r="J87" s="4">
        <f t="shared" si="17"/>
        <v>47221.60154919986</v>
      </c>
      <c r="K87" s="5">
        <f t="shared" si="23"/>
        <v>13.436480541620483</v>
      </c>
      <c r="L87" s="2">
        <v>185512</v>
      </c>
      <c r="M87" s="4">
        <f t="shared" si="18"/>
        <v>57047.26467603555</v>
      </c>
      <c r="N87" s="2">
        <v>161533</v>
      </c>
      <c r="O87" s="4">
        <f t="shared" si="19"/>
        <v>50990.07869492066</v>
      </c>
      <c r="P87" s="5">
        <f t="shared" si="24"/>
        <v>11.87914617146545</v>
      </c>
    </row>
    <row r="88" spans="1:16" ht="15">
      <c r="A88" s="3" t="s">
        <v>32</v>
      </c>
      <c r="B88" s="2">
        <v>1118</v>
      </c>
      <c r="C88" s="4">
        <f t="shared" si="15"/>
        <v>47.9592235067115</v>
      </c>
      <c r="D88" s="2">
        <v>404</v>
      </c>
      <c r="E88" s="4">
        <f t="shared" si="20"/>
        <v>17.336250743978336</v>
      </c>
      <c r="F88" s="5">
        <f t="shared" si="22"/>
        <v>176.64126583638568</v>
      </c>
      <c r="G88" s="2">
        <v>397</v>
      </c>
      <c r="H88" s="4">
        <f t="shared" si="16"/>
        <v>103.87041576946524</v>
      </c>
      <c r="I88" s="2">
        <v>239</v>
      </c>
      <c r="J88" s="4">
        <f t="shared" si="17"/>
        <v>63.574651004426286</v>
      </c>
      <c r="K88" s="5">
        <f t="shared" si="23"/>
        <v>63.38338335861792</v>
      </c>
      <c r="L88" s="2">
        <v>386</v>
      </c>
      <c r="M88" s="4">
        <f t="shared" si="18"/>
        <v>118.6998370183585</v>
      </c>
      <c r="N88" s="2">
        <v>228</v>
      </c>
      <c r="O88" s="4">
        <f t="shared" si="19"/>
        <v>71.97128724435198</v>
      </c>
      <c r="P88" s="5">
        <f t="shared" si="24"/>
        <v>64.9266555638458</v>
      </c>
    </row>
    <row r="89" spans="1:16" ht="15">
      <c r="A89" s="3" t="s">
        <v>108</v>
      </c>
      <c r="B89" s="2">
        <v>8511</v>
      </c>
      <c r="C89" s="4">
        <f t="shared" si="15"/>
        <v>365.09924084581536</v>
      </c>
      <c r="D89" s="2">
        <v>4958</v>
      </c>
      <c r="E89" s="4">
        <f t="shared" si="20"/>
        <v>212.75527521941729</v>
      </c>
      <c r="F89" s="5">
        <f t="shared" si="22"/>
        <v>71.60525889159916</v>
      </c>
      <c r="G89" s="2">
        <v>2673</v>
      </c>
      <c r="H89" s="4">
        <f t="shared" si="16"/>
        <v>699.3592477374825</v>
      </c>
      <c r="I89" s="2">
        <v>1620</v>
      </c>
      <c r="J89" s="4">
        <f t="shared" si="17"/>
        <v>430.9244126659857</v>
      </c>
      <c r="K89" s="5">
        <f t="shared" si="23"/>
        <v>62.29278898607299</v>
      </c>
      <c r="L89" s="2">
        <v>2548</v>
      </c>
      <c r="M89" s="4">
        <f t="shared" si="18"/>
        <v>783.5419293336204</v>
      </c>
      <c r="N89" s="2">
        <v>1573</v>
      </c>
      <c r="O89" s="4">
        <f t="shared" si="19"/>
        <v>496.53874927791964</v>
      </c>
      <c r="P89" s="5">
        <f t="shared" si="24"/>
        <v>57.80076186864946</v>
      </c>
    </row>
    <row r="90" spans="1:16" ht="15">
      <c r="A90" s="3" t="s">
        <v>109</v>
      </c>
      <c r="B90" s="2">
        <v>69</v>
      </c>
      <c r="C90" s="4">
        <f t="shared" si="15"/>
        <v>2.9599162987147527</v>
      </c>
      <c r="D90" s="2">
        <v>33</v>
      </c>
      <c r="E90" s="4">
        <f t="shared" si="20"/>
        <v>1.4160798875031808</v>
      </c>
      <c r="F90" s="5">
        <f t="shared" si="22"/>
        <v>109.0218443772724</v>
      </c>
      <c r="G90" s="2">
        <v>31</v>
      </c>
      <c r="H90" s="4">
        <f t="shared" si="16"/>
        <v>8.110788133132047</v>
      </c>
      <c r="I90" s="2">
        <v>29</v>
      </c>
      <c r="J90" s="4">
        <f t="shared" si="17"/>
        <v>7.71407899216888</v>
      </c>
      <c r="K90" s="5">
        <f t="shared" si="23"/>
        <v>5.14266371093548</v>
      </c>
      <c r="L90" s="2">
        <v>30</v>
      </c>
      <c r="M90" s="4">
        <f t="shared" si="18"/>
        <v>9.225375934069314</v>
      </c>
      <c r="N90" s="2">
        <v>29</v>
      </c>
      <c r="O90" s="4">
        <f t="shared" si="19"/>
        <v>9.1542426758167</v>
      </c>
      <c r="P90" s="5">
        <f t="shared" si="24"/>
        <v>0.7770523545386254</v>
      </c>
    </row>
    <row r="91" spans="1:16" ht="15">
      <c r="A91" s="3" t="s">
        <v>110</v>
      </c>
      <c r="B91" s="2">
        <v>1374</v>
      </c>
      <c r="C91" s="4">
        <f t="shared" si="15"/>
        <v>58.94094194831986</v>
      </c>
      <c r="D91" s="2">
        <v>1069</v>
      </c>
      <c r="E91" s="4">
        <f t="shared" si="20"/>
        <v>45.872406052754556</v>
      </c>
      <c r="F91" s="5">
        <f t="shared" si="22"/>
        <v>28.4888825768941</v>
      </c>
      <c r="G91" s="2">
        <v>323</v>
      </c>
      <c r="H91" s="4">
        <f t="shared" si="16"/>
        <v>84.50917958069842</v>
      </c>
      <c r="I91" s="2">
        <v>216</v>
      </c>
      <c r="J91" s="4">
        <f t="shared" si="17"/>
        <v>57.45658835546476</v>
      </c>
      <c r="K91" s="5">
        <f t="shared" si="23"/>
        <v>47.08353210578446</v>
      </c>
      <c r="L91" s="2">
        <v>300</v>
      </c>
      <c r="M91" s="4">
        <f t="shared" si="18"/>
        <v>92.25375934069314</v>
      </c>
      <c r="N91" s="2">
        <v>200</v>
      </c>
      <c r="O91" s="4">
        <f t="shared" si="19"/>
        <v>63.132708109080696</v>
      </c>
      <c r="P91" s="5">
        <f t="shared" si="24"/>
        <v>46.12672591408099</v>
      </c>
    </row>
    <row r="92" spans="1:16" ht="22.5">
      <c r="A92" s="6" t="s">
        <v>111</v>
      </c>
      <c r="B92" s="2">
        <v>133</v>
      </c>
      <c r="C92" s="4">
        <f t="shared" si="15"/>
        <v>5.705345909116843</v>
      </c>
      <c r="D92" s="2">
        <v>81</v>
      </c>
      <c r="E92" s="4">
        <f t="shared" si="20"/>
        <v>3.475832451144171</v>
      </c>
      <c r="F92" s="5">
        <f t="shared" si="22"/>
        <v>64.1432948598763</v>
      </c>
      <c r="G92" s="2">
        <v>12</v>
      </c>
      <c r="H92" s="4">
        <f t="shared" si="16"/>
        <v>3.1396599225027275</v>
      </c>
      <c r="I92" s="2">
        <v>9</v>
      </c>
      <c r="J92" s="4">
        <f t="shared" si="17"/>
        <v>2.3940245148110315</v>
      </c>
      <c r="K92" s="5">
        <f t="shared" si="23"/>
        <v>31.145688069553927</v>
      </c>
      <c r="L92" s="2">
        <v>11</v>
      </c>
      <c r="M92" s="4">
        <f t="shared" si="18"/>
        <v>3.3826378424920818</v>
      </c>
      <c r="N92" s="2">
        <v>7</v>
      </c>
      <c r="O92" s="4">
        <f t="shared" si="19"/>
        <v>2.2096447838178244</v>
      </c>
      <c r="P92" s="5">
        <f t="shared" si="24"/>
        <v>53.08514143379915</v>
      </c>
    </row>
    <row r="93" spans="1:16" ht="15">
      <c r="A93" s="3" t="s">
        <v>100</v>
      </c>
      <c r="B93" s="2">
        <v>1</v>
      </c>
      <c r="C93" s="4">
        <f t="shared" si="15"/>
        <v>0.04289733766253265</v>
      </c>
      <c r="D93" s="2">
        <v>4</v>
      </c>
      <c r="E93" s="4">
        <f t="shared" si="20"/>
        <v>0.1716460469700825</v>
      </c>
      <c r="F93" s="5">
        <f>(C93*100/E93)-100</f>
        <v>-75.00825773750003</v>
      </c>
      <c r="G93" s="2">
        <v>1</v>
      </c>
      <c r="H93" s="4">
        <f t="shared" si="16"/>
        <v>0.2616383268752273</v>
      </c>
      <c r="I93" s="2">
        <v>1</v>
      </c>
      <c r="J93" s="4">
        <f t="shared" si="17"/>
        <v>0.2660027238678924</v>
      </c>
      <c r="K93" s="5">
        <f t="shared" si="23"/>
        <v>-1.6407339478345477</v>
      </c>
      <c r="L93" s="2">
        <v>1</v>
      </c>
      <c r="M93" s="4">
        <f t="shared" si="18"/>
        <v>0.30751253113564375</v>
      </c>
      <c r="N93" s="2">
        <v>1</v>
      </c>
      <c r="O93" s="4">
        <f t="shared" si="19"/>
        <v>0.31566354054540346</v>
      </c>
      <c r="P93" s="5">
        <v>0</v>
      </c>
    </row>
    <row r="94" spans="1:16" ht="15">
      <c r="A94" s="3" t="s">
        <v>101</v>
      </c>
      <c r="B94" s="2">
        <v>29</v>
      </c>
      <c r="C94" s="4">
        <f t="shared" si="15"/>
        <v>1.2440227922134468</v>
      </c>
      <c r="D94" s="2">
        <v>38</v>
      </c>
      <c r="E94" s="4">
        <f t="shared" si="20"/>
        <v>1.630637446215784</v>
      </c>
      <c r="F94" s="5">
        <f>(C94*100/E94)-100</f>
        <v>-23.709418356579064</v>
      </c>
      <c r="G94" s="2">
        <v>12</v>
      </c>
      <c r="H94" s="4">
        <f t="shared" si="16"/>
        <v>3.1396599225027275</v>
      </c>
      <c r="I94" s="2">
        <v>17</v>
      </c>
      <c r="J94" s="4">
        <f t="shared" si="17"/>
        <v>4.522046305754171</v>
      </c>
      <c r="K94" s="5">
        <f>(H94*100/J94)-100</f>
        <v>-30.569929845530282</v>
      </c>
      <c r="L94" s="2">
        <v>10</v>
      </c>
      <c r="M94" s="4">
        <f t="shared" si="18"/>
        <v>3.075125311356438</v>
      </c>
      <c r="N94" s="2">
        <v>14</v>
      </c>
      <c r="O94" s="4">
        <f t="shared" si="19"/>
        <v>4.419289567635649</v>
      </c>
      <c r="P94" s="5">
        <f>(M94*100/O94)-100</f>
        <v>-30.415844802818583</v>
      </c>
    </row>
    <row r="95" spans="1:16" ht="30.75" customHeight="1">
      <c r="A95" s="6" t="s">
        <v>122</v>
      </c>
      <c r="B95" s="2">
        <v>1</v>
      </c>
      <c r="C95" s="4">
        <f t="shared" si="15"/>
        <v>0.04289733766253265</v>
      </c>
      <c r="D95" s="2">
        <v>0</v>
      </c>
      <c r="E95" s="4">
        <f t="shared" si="20"/>
        <v>0</v>
      </c>
      <c r="F95" s="5">
        <v>100</v>
      </c>
      <c r="G95" s="2">
        <v>1</v>
      </c>
      <c r="H95" s="4">
        <f t="shared" si="16"/>
        <v>0.2616383268752273</v>
      </c>
      <c r="I95" s="2">
        <v>0</v>
      </c>
      <c r="J95" s="4">
        <f t="shared" si="17"/>
        <v>0</v>
      </c>
      <c r="K95" s="5">
        <v>100</v>
      </c>
      <c r="L95" s="2">
        <v>1</v>
      </c>
      <c r="M95" s="4">
        <f t="shared" si="18"/>
        <v>0.30751253113564375</v>
      </c>
      <c r="N95" s="2">
        <v>0</v>
      </c>
      <c r="O95" s="4">
        <f t="shared" si="19"/>
        <v>0</v>
      </c>
      <c r="P95" s="5">
        <v>100</v>
      </c>
    </row>
    <row r="96" spans="1:16" ht="15">
      <c r="A96" s="3" t="s">
        <v>33</v>
      </c>
      <c r="B96" s="2">
        <v>872</v>
      </c>
      <c r="C96" s="4">
        <f t="shared" si="15"/>
        <v>37.406478441728474</v>
      </c>
      <c r="D96" s="2">
        <v>643</v>
      </c>
      <c r="E96" s="4">
        <f t="shared" si="20"/>
        <v>27.592102050440765</v>
      </c>
      <c r="F96" s="5">
        <f>(C96*100/E96)-100</f>
        <v>35.569513237324855</v>
      </c>
      <c r="G96" s="2">
        <v>800</v>
      </c>
      <c r="H96" s="4">
        <f t="shared" si="16"/>
        <v>209.31066150018185</v>
      </c>
      <c r="I96" s="2">
        <v>613</v>
      </c>
      <c r="J96" s="4">
        <f t="shared" si="17"/>
        <v>163.05966973101803</v>
      </c>
      <c r="K96" s="5">
        <f>(H96*100/J96)-100</f>
        <v>28.36445814311969</v>
      </c>
      <c r="L96" s="2">
        <v>771</v>
      </c>
      <c r="M96" s="4">
        <f t="shared" si="18"/>
        <v>237.09216150558134</v>
      </c>
      <c r="N96" s="2">
        <v>591</v>
      </c>
      <c r="O96" s="4">
        <f t="shared" si="19"/>
        <v>186.55715246233345</v>
      </c>
      <c r="P96" s="5">
        <f>(M96*100/O96)-100</f>
        <v>27.08821847688263</v>
      </c>
    </row>
    <row r="97" spans="1:16" ht="15">
      <c r="A97" s="3" t="s">
        <v>34</v>
      </c>
      <c r="B97" s="2">
        <v>107</v>
      </c>
      <c r="C97" s="4">
        <f t="shared" si="15"/>
        <v>4.590015129890993</v>
      </c>
      <c r="D97" s="2">
        <v>97</v>
      </c>
      <c r="E97" s="4">
        <f t="shared" si="20"/>
        <v>4.162416639024501</v>
      </c>
      <c r="F97" s="5">
        <f>(C97*100/E97)-100</f>
        <v>10.272842147937965</v>
      </c>
      <c r="G97" s="2">
        <v>53</v>
      </c>
      <c r="H97" s="4">
        <f t="shared" si="16"/>
        <v>13.866831324387046</v>
      </c>
      <c r="I97" s="2">
        <v>44</v>
      </c>
      <c r="J97" s="4">
        <f t="shared" si="17"/>
        <v>11.704119850187267</v>
      </c>
      <c r="K97" s="5">
        <f>(H97*100/J97)-100</f>
        <v>18.478206835562915</v>
      </c>
      <c r="L97" s="2">
        <v>48</v>
      </c>
      <c r="M97" s="4">
        <f t="shared" si="18"/>
        <v>14.760601494510901</v>
      </c>
      <c r="N97" s="2">
        <v>40</v>
      </c>
      <c r="O97" s="4">
        <f t="shared" si="19"/>
        <v>12.62654162181614</v>
      </c>
      <c r="P97" s="5">
        <f>(M97*100/O97)-100</f>
        <v>16.901380731264794</v>
      </c>
    </row>
    <row r="98" spans="1:16" ht="15">
      <c r="A98" s="3" t="s">
        <v>35</v>
      </c>
      <c r="B98" s="2">
        <v>4</v>
      </c>
      <c r="C98" s="4">
        <f t="shared" si="15"/>
        <v>0.1715893506501306</v>
      </c>
      <c r="D98" s="2">
        <v>3</v>
      </c>
      <c r="E98" s="4">
        <f t="shared" si="20"/>
        <v>0.1287345352275619</v>
      </c>
      <c r="F98" s="5">
        <f>(C98*100/E98)-100</f>
        <v>33.289292066666434</v>
      </c>
      <c r="G98" s="2">
        <v>1</v>
      </c>
      <c r="H98" s="4">
        <f t="shared" si="16"/>
        <v>0.2616383268752273</v>
      </c>
      <c r="I98" s="2">
        <v>3</v>
      </c>
      <c r="J98" s="4">
        <f t="shared" si="17"/>
        <v>0.7980081716036772</v>
      </c>
      <c r="K98" s="5">
        <f>(H98*100/J98)-100</f>
        <v>-67.21357798261151</v>
      </c>
      <c r="L98" s="2">
        <v>1</v>
      </c>
      <c r="M98" s="4">
        <f t="shared" si="18"/>
        <v>0.30751253113564375</v>
      </c>
      <c r="N98" s="2">
        <v>3</v>
      </c>
      <c r="O98" s="4">
        <f t="shared" si="19"/>
        <v>0.9469906216362104</v>
      </c>
      <c r="P98" s="5">
        <f>(M98*100/O98)-100</f>
        <v>-67.52739424131533</v>
      </c>
    </row>
    <row r="99" spans="1:16" ht="15">
      <c r="A99" s="3" t="s">
        <v>119</v>
      </c>
      <c r="B99" s="2">
        <v>1</v>
      </c>
      <c r="C99" s="4">
        <f t="shared" si="15"/>
        <v>0.04289733766253265</v>
      </c>
      <c r="D99" s="2">
        <v>2</v>
      </c>
      <c r="E99" s="4">
        <f t="shared" si="20"/>
        <v>0.08582302348504126</v>
      </c>
      <c r="F99" s="5">
        <f>(C99*100/E99)-100</f>
        <v>-50.01651547500008</v>
      </c>
      <c r="G99" s="2">
        <v>1</v>
      </c>
      <c r="H99" s="4">
        <f t="shared" si="16"/>
        <v>0.2616383268752273</v>
      </c>
      <c r="I99" s="2">
        <v>2</v>
      </c>
      <c r="J99" s="4">
        <f t="shared" si="17"/>
        <v>0.5320054477357848</v>
      </c>
      <c r="K99" s="5">
        <f>(H99*100/J99)-100</f>
        <v>-50.820366973917274</v>
      </c>
      <c r="L99" s="2">
        <v>1</v>
      </c>
      <c r="M99" s="4">
        <f t="shared" si="18"/>
        <v>0.30751253113564375</v>
      </c>
      <c r="N99" s="2">
        <v>2</v>
      </c>
      <c r="O99" s="4">
        <f t="shared" si="19"/>
        <v>0.6313270810908069</v>
      </c>
      <c r="P99" s="5">
        <f>(M99*100/O99)-100</f>
        <v>-51.29109136197301</v>
      </c>
    </row>
    <row r="100" spans="1:16" ht="15">
      <c r="A100" s="3" t="s">
        <v>36</v>
      </c>
      <c r="B100" s="2">
        <v>5</v>
      </c>
      <c r="C100" s="4">
        <f t="shared" si="15"/>
        <v>0.21448668831266324</v>
      </c>
      <c r="D100" s="2">
        <v>1</v>
      </c>
      <c r="E100" s="4">
        <f t="shared" si="20"/>
        <v>0.04291151174252063</v>
      </c>
      <c r="F100" s="5">
        <f>(C100*100/E100)-100</f>
        <v>399.83484524999926</v>
      </c>
      <c r="G100" s="2">
        <v>0</v>
      </c>
      <c r="H100" s="4">
        <f t="shared" si="16"/>
        <v>0</v>
      </c>
      <c r="I100" s="2">
        <v>0</v>
      </c>
      <c r="J100" s="4">
        <f t="shared" si="17"/>
        <v>0</v>
      </c>
      <c r="K100" s="7">
        <v>0</v>
      </c>
      <c r="L100" s="2">
        <v>0</v>
      </c>
      <c r="M100" s="4">
        <f t="shared" si="18"/>
        <v>0</v>
      </c>
      <c r="N100" s="2">
        <v>0</v>
      </c>
      <c r="O100" s="4">
        <f t="shared" si="19"/>
        <v>0</v>
      </c>
      <c r="P100" s="7">
        <v>0</v>
      </c>
    </row>
    <row r="101" spans="1:16" ht="15">
      <c r="A101" s="3" t="s">
        <v>37</v>
      </c>
      <c r="B101" s="2">
        <v>4</v>
      </c>
      <c r="C101" s="4">
        <f t="shared" si="15"/>
        <v>0.1715893506501306</v>
      </c>
      <c r="D101" s="2">
        <v>0</v>
      </c>
      <c r="E101" s="4">
        <f t="shared" si="20"/>
        <v>0</v>
      </c>
      <c r="F101" s="7">
        <v>100</v>
      </c>
      <c r="G101" s="2">
        <v>0</v>
      </c>
      <c r="H101" s="4">
        <f t="shared" si="16"/>
        <v>0</v>
      </c>
      <c r="I101" s="2">
        <v>0</v>
      </c>
      <c r="J101" s="4">
        <f t="shared" si="17"/>
        <v>0</v>
      </c>
      <c r="K101" s="7">
        <v>0</v>
      </c>
      <c r="L101" s="2">
        <v>0</v>
      </c>
      <c r="M101" s="4">
        <f t="shared" si="18"/>
        <v>0</v>
      </c>
      <c r="N101" s="2">
        <v>0</v>
      </c>
      <c r="O101" s="4">
        <f t="shared" si="19"/>
        <v>0</v>
      </c>
      <c r="P101" s="7">
        <v>0</v>
      </c>
    </row>
    <row r="102" spans="1:16" ht="15">
      <c r="A102" s="3" t="s">
        <v>102</v>
      </c>
      <c r="B102" s="2">
        <v>0</v>
      </c>
      <c r="C102" s="4">
        <f t="shared" si="15"/>
        <v>0</v>
      </c>
      <c r="D102" s="2">
        <v>0</v>
      </c>
      <c r="E102" s="4">
        <f t="shared" si="20"/>
        <v>0</v>
      </c>
      <c r="F102" s="5">
        <v>0</v>
      </c>
      <c r="G102" s="2">
        <v>0</v>
      </c>
      <c r="H102" s="4">
        <f t="shared" si="16"/>
        <v>0</v>
      </c>
      <c r="I102" s="2">
        <v>0</v>
      </c>
      <c r="J102" s="4">
        <f t="shared" si="17"/>
        <v>0</v>
      </c>
      <c r="K102" s="5">
        <v>0</v>
      </c>
      <c r="L102" s="2">
        <v>0</v>
      </c>
      <c r="M102" s="4">
        <f t="shared" si="18"/>
        <v>0</v>
      </c>
      <c r="N102" s="2">
        <v>0</v>
      </c>
      <c r="O102" s="4">
        <f t="shared" si="19"/>
        <v>0</v>
      </c>
      <c r="P102" s="5">
        <v>0</v>
      </c>
    </row>
    <row r="103" spans="1:16" ht="15">
      <c r="A103" s="3" t="s">
        <v>38</v>
      </c>
      <c r="B103" s="2">
        <v>153</v>
      </c>
      <c r="C103" s="4">
        <f t="shared" si="15"/>
        <v>6.563292662367496</v>
      </c>
      <c r="D103" s="2">
        <v>177</v>
      </c>
      <c r="E103" s="4">
        <f t="shared" si="20"/>
        <v>7.595337578426152</v>
      </c>
      <c r="F103" s="5">
        <f>(C103*100/E103)-100</f>
        <v>-13.58787421101708</v>
      </c>
      <c r="G103" s="2">
        <v>136</v>
      </c>
      <c r="H103" s="4">
        <f t="shared" si="16"/>
        <v>35.58281245503091</v>
      </c>
      <c r="I103" s="2">
        <v>148</v>
      </c>
      <c r="J103" s="4">
        <f t="shared" si="17"/>
        <v>39.36840313244807</v>
      </c>
      <c r="K103" s="5">
        <f>(H103*100/J103)-100</f>
        <v>-9.615809573685794</v>
      </c>
      <c r="L103" s="2">
        <v>135</v>
      </c>
      <c r="M103" s="4">
        <f t="shared" si="18"/>
        <v>41.51419170331191</v>
      </c>
      <c r="N103" s="2">
        <v>147</v>
      </c>
      <c r="O103" s="4">
        <f t="shared" si="19"/>
        <v>46.40254046017431</v>
      </c>
      <c r="P103" s="5">
        <f>(M103*100/O103)-100</f>
        <v>-10.534657603623884</v>
      </c>
    </row>
    <row r="104" spans="1:16" ht="15">
      <c r="A104" s="3" t="s">
        <v>39</v>
      </c>
      <c r="B104" s="2">
        <v>0</v>
      </c>
      <c r="C104" s="4">
        <f t="shared" si="15"/>
        <v>0</v>
      </c>
      <c r="D104" s="2">
        <v>0</v>
      </c>
      <c r="E104" s="4">
        <f t="shared" si="20"/>
        <v>0</v>
      </c>
      <c r="F104" s="5">
        <v>0</v>
      </c>
      <c r="G104" s="2">
        <v>0</v>
      </c>
      <c r="H104" s="4">
        <f t="shared" si="16"/>
        <v>0</v>
      </c>
      <c r="I104" s="2">
        <v>0</v>
      </c>
      <c r="J104" s="4">
        <f t="shared" si="17"/>
        <v>0</v>
      </c>
      <c r="K104" s="7">
        <v>0</v>
      </c>
      <c r="L104" s="2">
        <v>0</v>
      </c>
      <c r="M104" s="4">
        <f t="shared" si="18"/>
        <v>0</v>
      </c>
      <c r="N104" s="2">
        <v>0</v>
      </c>
      <c r="O104" s="4">
        <f t="shared" si="19"/>
        <v>0</v>
      </c>
      <c r="P104" s="7">
        <v>0</v>
      </c>
    </row>
    <row r="105" spans="1:16" ht="15">
      <c r="A105" s="3" t="s">
        <v>40</v>
      </c>
      <c r="B105" s="2">
        <v>5</v>
      </c>
      <c r="C105" s="4">
        <f t="shared" si="15"/>
        <v>0.21448668831266324</v>
      </c>
      <c r="D105" s="2">
        <v>27</v>
      </c>
      <c r="E105" s="4">
        <f t="shared" si="20"/>
        <v>1.1586108170480571</v>
      </c>
      <c r="F105" s="5">
        <f>(C105*100/E105)-100</f>
        <v>-81.4875983240741</v>
      </c>
      <c r="G105" s="2">
        <v>1</v>
      </c>
      <c r="H105" s="4">
        <f t="shared" si="16"/>
        <v>0.2616383268752273</v>
      </c>
      <c r="I105" s="2">
        <v>0</v>
      </c>
      <c r="J105" s="4">
        <f t="shared" si="17"/>
        <v>0</v>
      </c>
      <c r="K105" s="5">
        <v>100</v>
      </c>
      <c r="L105" s="2">
        <v>1</v>
      </c>
      <c r="M105" s="4">
        <f t="shared" si="18"/>
        <v>0.30751253113564375</v>
      </c>
      <c r="N105" s="2">
        <v>0</v>
      </c>
      <c r="O105" s="4">
        <f t="shared" si="19"/>
        <v>0</v>
      </c>
      <c r="P105" s="5">
        <v>100</v>
      </c>
    </row>
    <row r="106" spans="1:16" ht="15">
      <c r="A106" s="3" t="s">
        <v>41</v>
      </c>
      <c r="B106" s="2">
        <v>0</v>
      </c>
      <c r="C106" s="4">
        <f t="shared" si="15"/>
        <v>0</v>
      </c>
      <c r="D106" s="2">
        <v>0</v>
      </c>
      <c r="E106" s="4">
        <f t="shared" si="20"/>
        <v>0</v>
      </c>
      <c r="F106" s="7">
        <v>0</v>
      </c>
      <c r="G106" s="2">
        <v>0</v>
      </c>
      <c r="H106" s="4">
        <f t="shared" si="16"/>
        <v>0</v>
      </c>
      <c r="I106" s="2">
        <v>0</v>
      </c>
      <c r="J106" s="4">
        <f t="shared" si="17"/>
        <v>0</v>
      </c>
      <c r="K106" s="7">
        <v>0</v>
      </c>
      <c r="L106" s="2">
        <v>0</v>
      </c>
      <c r="M106" s="4">
        <f t="shared" si="18"/>
        <v>0</v>
      </c>
      <c r="N106" s="2">
        <v>0</v>
      </c>
      <c r="O106" s="4">
        <f t="shared" si="19"/>
        <v>0</v>
      </c>
      <c r="P106" s="7">
        <v>0</v>
      </c>
    </row>
    <row r="107" spans="1:16" ht="15">
      <c r="A107" s="3" t="s">
        <v>103</v>
      </c>
      <c r="B107" s="2">
        <v>0</v>
      </c>
      <c r="C107" s="4">
        <f t="shared" si="15"/>
        <v>0</v>
      </c>
      <c r="D107" s="2">
        <v>0</v>
      </c>
      <c r="E107" s="4">
        <f t="shared" si="20"/>
        <v>0</v>
      </c>
      <c r="F107" s="5">
        <v>0</v>
      </c>
      <c r="G107" s="2">
        <v>0</v>
      </c>
      <c r="H107" s="4">
        <f t="shared" si="16"/>
        <v>0</v>
      </c>
      <c r="I107" s="2">
        <v>0</v>
      </c>
      <c r="J107" s="4">
        <f t="shared" si="17"/>
        <v>0</v>
      </c>
      <c r="K107" s="5">
        <v>0</v>
      </c>
      <c r="L107" s="2">
        <v>0</v>
      </c>
      <c r="M107" s="4">
        <f t="shared" si="18"/>
        <v>0</v>
      </c>
      <c r="N107" s="2">
        <v>0</v>
      </c>
      <c r="O107" s="4">
        <f t="shared" si="19"/>
        <v>0</v>
      </c>
      <c r="P107" s="5">
        <v>0</v>
      </c>
    </row>
    <row r="108" spans="1:16" ht="15">
      <c r="A108" s="3" t="s">
        <v>42</v>
      </c>
      <c r="B108" s="2">
        <v>18</v>
      </c>
      <c r="C108" s="4">
        <f t="shared" si="15"/>
        <v>0.7721520779255877</v>
      </c>
      <c r="D108" s="2">
        <v>29</v>
      </c>
      <c r="E108" s="4">
        <f t="shared" si="20"/>
        <v>1.2444338405330984</v>
      </c>
      <c r="F108" s="5">
        <f>(C108*100/E108)-100</f>
        <v>-37.95153645172423</v>
      </c>
      <c r="G108" s="2">
        <v>15</v>
      </c>
      <c r="H108" s="4">
        <f t="shared" si="16"/>
        <v>3.9245749031284096</v>
      </c>
      <c r="I108" s="2">
        <v>18</v>
      </c>
      <c r="J108" s="4">
        <f t="shared" si="17"/>
        <v>4.788049029622063</v>
      </c>
      <c r="K108" s="5">
        <f>(H108*100/J108)-100</f>
        <v>-18.033944956528785</v>
      </c>
      <c r="L108" s="2">
        <v>15</v>
      </c>
      <c r="M108" s="4">
        <f t="shared" si="18"/>
        <v>4.612687967034657</v>
      </c>
      <c r="N108" s="2">
        <v>17</v>
      </c>
      <c r="O108" s="4">
        <f t="shared" si="19"/>
        <v>5.366280189271859</v>
      </c>
      <c r="P108" s="5">
        <f>(M108*100/O108)-100</f>
        <v>-14.043102403481768</v>
      </c>
    </row>
    <row r="109" spans="1:16" ht="15">
      <c r="A109" s="3" t="s">
        <v>43</v>
      </c>
      <c r="B109" s="2">
        <v>0</v>
      </c>
      <c r="C109" s="4">
        <f t="shared" si="15"/>
        <v>0</v>
      </c>
      <c r="D109" s="2">
        <v>0</v>
      </c>
      <c r="E109" s="4">
        <f t="shared" si="20"/>
        <v>0</v>
      </c>
      <c r="F109" s="5">
        <v>0</v>
      </c>
      <c r="G109" s="2">
        <v>0</v>
      </c>
      <c r="H109" s="4">
        <f t="shared" si="16"/>
        <v>0</v>
      </c>
      <c r="I109" s="2">
        <v>0</v>
      </c>
      <c r="J109" s="4">
        <f t="shared" si="17"/>
        <v>0</v>
      </c>
      <c r="K109" s="5">
        <v>0</v>
      </c>
      <c r="L109" s="2">
        <v>0</v>
      </c>
      <c r="M109" s="4">
        <f t="shared" si="18"/>
        <v>0</v>
      </c>
      <c r="N109" s="2">
        <v>0</v>
      </c>
      <c r="O109" s="4">
        <f t="shared" si="19"/>
        <v>0</v>
      </c>
      <c r="P109" s="5">
        <v>0</v>
      </c>
    </row>
    <row r="110" spans="1:16" ht="15">
      <c r="A110" s="3" t="s">
        <v>44</v>
      </c>
      <c r="B110" s="2">
        <v>1690</v>
      </c>
      <c r="C110" s="4">
        <f t="shared" si="15"/>
        <v>72.49650064968017</v>
      </c>
      <c r="D110" s="2">
        <v>1705</v>
      </c>
      <c r="E110" s="4">
        <f t="shared" si="20"/>
        <v>73.16412752099768</v>
      </c>
      <c r="F110" s="5">
        <f>(C110*100/E110)-100</f>
        <v>-0.9125057510265577</v>
      </c>
      <c r="G110" s="2">
        <v>1661</v>
      </c>
      <c r="H110" s="4">
        <f t="shared" si="16"/>
        <v>434.58126093975255</v>
      </c>
      <c r="I110" s="2">
        <v>1678</v>
      </c>
      <c r="J110" s="4">
        <f t="shared" si="17"/>
        <v>446.35257065032346</v>
      </c>
      <c r="K110" s="5">
        <f>(H110*100/J110)-100</f>
        <v>-2.6372223404965354</v>
      </c>
      <c r="L110" s="2">
        <v>1629</v>
      </c>
      <c r="M110" s="4">
        <f t="shared" si="18"/>
        <v>500.9379132199637</v>
      </c>
      <c r="N110" s="2">
        <v>1646</v>
      </c>
      <c r="O110" s="4">
        <f t="shared" si="19"/>
        <v>519.5821877377341</v>
      </c>
      <c r="P110" s="5">
        <f>(M110*100/O110)-100</f>
        <v>-3.5883205694459406</v>
      </c>
    </row>
    <row r="111" spans="1:16" ht="15">
      <c r="A111" s="3" t="s">
        <v>45</v>
      </c>
      <c r="B111" s="2">
        <v>0</v>
      </c>
      <c r="C111" s="4">
        <f t="shared" si="15"/>
        <v>0</v>
      </c>
      <c r="D111" s="2">
        <v>0</v>
      </c>
      <c r="E111" s="4">
        <f t="shared" si="20"/>
        <v>0</v>
      </c>
      <c r="F111" s="5">
        <v>0</v>
      </c>
      <c r="G111" s="2">
        <v>0</v>
      </c>
      <c r="H111" s="4">
        <f t="shared" si="16"/>
        <v>0</v>
      </c>
      <c r="I111" s="2">
        <v>0</v>
      </c>
      <c r="J111" s="4">
        <f t="shared" si="17"/>
        <v>0</v>
      </c>
      <c r="K111" s="5">
        <v>0</v>
      </c>
      <c r="L111" s="2">
        <v>0</v>
      </c>
      <c r="M111" s="4">
        <f t="shared" si="18"/>
        <v>0</v>
      </c>
      <c r="N111" s="2">
        <v>0</v>
      </c>
      <c r="O111" s="4">
        <f t="shared" si="19"/>
        <v>0</v>
      </c>
      <c r="P111" s="5">
        <v>0</v>
      </c>
    </row>
    <row r="112" spans="1:16" ht="15">
      <c r="A112" s="3" t="s">
        <v>46</v>
      </c>
      <c r="B112" s="2">
        <v>6</v>
      </c>
      <c r="C112" s="4">
        <f t="shared" si="15"/>
        <v>0.2573840259751959</v>
      </c>
      <c r="D112" s="2">
        <v>9</v>
      </c>
      <c r="E112" s="4">
        <f t="shared" si="20"/>
        <v>0.3862036056826857</v>
      </c>
      <c r="F112" s="5">
        <f>(C112*100/E112)-100</f>
        <v>-33.35535396666677</v>
      </c>
      <c r="G112" s="2">
        <v>2</v>
      </c>
      <c r="H112" s="4">
        <f t="shared" si="16"/>
        <v>0.5232766537504546</v>
      </c>
      <c r="I112" s="2">
        <v>3</v>
      </c>
      <c r="J112" s="4">
        <f t="shared" si="17"/>
        <v>0.7980081716036772</v>
      </c>
      <c r="K112" s="5">
        <f>(H112*100/J112)-100</f>
        <v>-34.42715596522302</v>
      </c>
      <c r="L112" s="2">
        <v>1</v>
      </c>
      <c r="M112" s="4">
        <f t="shared" si="18"/>
        <v>0.30751253113564375</v>
      </c>
      <c r="N112" s="2">
        <v>3</v>
      </c>
      <c r="O112" s="4">
        <f t="shared" si="19"/>
        <v>0.9469906216362104</v>
      </c>
      <c r="P112" s="5">
        <f>(M112*100/O112)-100</f>
        <v>-67.52739424131533</v>
      </c>
    </row>
    <row r="113" spans="1:17" ht="15">
      <c r="A113" s="3" t="s">
        <v>47</v>
      </c>
      <c r="B113" s="2">
        <v>0</v>
      </c>
      <c r="C113" s="4">
        <f t="shared" si="15"/>
        <v>0</v>
      </c>
      <c r="D113" s="2">
        <v>0</v>
      </c>
      <c r="E113" s="4">
        <f t="shared" si="20"/>
        <v>0</v>
      </c>
      <c r="F113" s="5">
        <v>0</v>
      </c>
      <c r="G113" s="2">
        <v>0</v>
      </c>
      <c r="H113" s="4">
        <f t="shared" si="16"/>
        <v>0</v>
      </c>
      <c r="I113" s="2">
        <v>0</v>
      </c>
      <c r="J113" s="4">
        <f t="shared" si="17"/>
        <v>0</v>
      </c>
      <c r="K113" s="5">
        <v>0</v>
      </c>
      <c r="L113" s="2">
        <v>0</v>
      </c>
      <c r="M113" s="4">
        <f t="shared" si="18"/>
        <v>0</v>
      </c>
      <c r="N113" s="2">
        <v>0</v>
      </c>
      <c r="O113" s="4">
        <f t="shared" si="19"/>
        <v>0</v>
      </c>
      <c r="P113" s="7">
        <v>0</v>
      </c>
      <c r="Q113" s="8"/>
    </row>
    <row r="114" spans="1:17" ht="15">
      <c r="A114" s="3" t="s">
        <v>48</v>
      </c>
      <c r="B114" s="2">
        <v>0</v>
      </c>
      <c r="C114" s="4">
        <f t="shared" si="15"/>
        <v>0</v>
      </c>
      <c r="D114" s="2">
        <v>1</v>
      </c>
      <c r="E114" s="4">
        <f t="shared" si="20"/>
        <v>0.04291151174252063</v>
      </c>
      <c r="F114" s="5">
        <v>-100</v>
      </c>
      <c r="G114" s="2">
        <v>0</v>
      </c>
      <c r="H114" s="4">
        <f t="shared" si="16"/>
        <v>0</v>
      </c>
      <c r="I114" s="2">
        <v>0</v>
      </c>
      <c r="J114" s="4">
        <f t="shared" si="17"/>
        <v>0</v>
      </c>
      <c r="K114" s="5">
        <v>0</v>
      </c>
      <c r="L114" s="2">
        <v>0</v>
      </c>
      <c r="M114" s="4">
        <f t="shared" si="18"/>
        <v>0</v>
      </c>
      <c r="N114" s="2">
        <v>0</v>
      </c>
      <c r="O114" s="4">
        <f t="shared" si="19"/>
        <v>0</v>
      </c>
      <c r="P114" s="5">
        <v>0</v>
      </c>
      <c r="Q114" s="8"/>
    </row>
    <row r="115" spans="1:16" ht="15">
      <c r="A115" s="3" t="s">
        <v>49</v>
      </c>
      <c r="B115" s="2">
        <v>0</v>
      </c>
      <c r="C115" s="4">
        <f t="shared" si="15"/>
        <v>0</v>
      </c>
      <c r="D115" s="2">
        <v>2</v>
      </c>
      <c r="E115" s="4">
        <f t="shared" si="20"/>
        <v>0.08582302348504126</v>
      </c>
      <c r="F115" s="5">
        <f>(C115*100/E115)-100</f>
        <v>-100</v>
      </c>
      <c r="G115" s="2">
        <v>0</v>
      </c>
      <c r="H115" s="4">
        <f t="shared" si="16"/>
        <v>0</v>
      </c>
      <c r="I115" s="2">
        <v>2</v>
      </c>
      <c r="J115" s="4">
        <f t="shared" si="17"/>
        <v>0.5320054477357848</v>
      </c>
      <c r="K115" s="5">
        <v>-100</v>
      </c>
      <c r="L115" s="2">
        <v>0</v>
      </c>
      <c r="M115" s="4">
        <f t="shared" si="18"/>
        <v>0</v>
      </c>
      <c r="N115" s="2">
        <v>2</v>
      </c>
      <c r="O115" s="4">
        <f t="shared" si="19"/>
        <v>0.6313270810908069</v>
      </c>
      <c r="P115" s="5">
        <f>(M115*100/O115)-100</f>
        <v>-100</v>
      </c>
    </row>
    <row r="116" spans="1:16" ht="15">
      <c r="A116" s="3" t="s">
        <v>115</v>
      </c>
      <c r="B116" s="2">
        <v>0</v>
      </c>
      <c r="C116" s="4">
        <f t="shared" si="15"/>
        <v>0</v>
      </c>
      <c r="D116" s="2">
        <v>7</v>
      </c>
      <c r="E116" s="4">
        <f t="shared" si="20"/>
        <v>0.3003805821976444</v>
      </c>
      <c r="F116" s="5">
        <f>(C116*100/E116)-100</f>
        <v>-100</v>
      </c>
      <c r="G116" s="2">
        <v>0</v>
      </c>
      <c r="H116" s="4">
        <f t="shared" si="16"/>
        <v>0</v>
      </c>
      <c r="I116" s="2">
        <v>1</v>
      </c>
      <c r="J116" s="4">
        <f t="shared" si="17"/>
        <v>0.2660027238678924</v>
      </c>
      <c r="K116" s="7">
        <v>-100</v>
      </c>
      <c r="L116" s="2">
        <v>0</v>
      </c>
      <c r="M116" s="4">
        <f t="shared" si="18"/>
        <v>0</v>
      </c>
      <c r="N116" s="2">
        <v>0</v>
      </c>
      <c r="O116" s="4">
        <f t="shared" si="19"/>
        <v>0</v>
      </c>
      <c r="P116" s="7">
        <v>0</v>
      </c>
    </row>
    <row r="117" spans="1:16" ht="15">
      <c r="A117" s="3" t="s">
        <v>50</v>
      </c>
      <c r="B117" s="2">
        <v>0</v>
      </c>
      <c r="C117" s="4">
        <f t="shared" si="15"/>
        <v>0</v>
      </c>
      <c r="D117" s="2">
        <v>5</v>
      </c>
      <c r="E117" s="4">
        <f t="shared" si="20"/>
        <v>0.21455755871260315</v>
      </c>
      <c r="F117" s="5">
        <v>-100</v>
      </c>
      <c r="G117" s="2">
        <v>0</v>
      </c>
      <c r="H117" s="4">
        <f t="shared" si="16"/>
        <v>0</v>
      </c>
      <c r="I117" s="2">
        <v>1</v>
      </c>
      <c r="J117" s="4">
        <f t="shared" si="17"/>
        <v>0.2660027238678924</v>
      </c>
      <c r="K117" s="7">
        <v>-100</v>
      </c>
      <c r="L117" s="2">
        <v>0</v>
      </c>
      <c r="M117" s="4">
        <f t="shared" si="18"/>
        <v>0</v>
      </c>
      <c r="N117" s="2">
        <v>0</v>
      </c>
      <c r="O117" s="4">
        <f t="shared" si="19"/>
        <v>0</v>
      </c>
      <c r="P117" s="7">
        <v>0</v>
      </c>
    </row>
    <row r="118" spans="1:16" ht="15">
      <c r="A118" s="3" t="s">
        <v>51</v>
      </c>
      <c r="B118" s="2">
        <v>6</v>
      </c>
      <c r="C118" s="4">
        <f t="shared" si="15"/>
        <v>0.2573840259751959</v>
      </c>
      <c r="D118" s="2">
        <v>7</v>
      </c>
      <c r="E118" s="4">
        <f t="shared" si="20"/>
        <v>0.3003805821976444</v>
      </c>
      <c r="F118" s="5">
        <f>(C118*100/E118)-100</f>
        <v>-14.31402652857156</v>
      </c>
      <c r="G118" s="2">
        <v>0</v>
      </c>
      <c r="H118" s="4">
        <f t="shared" si="16"/>
        <v>0</v>
      </c>
      <c r="I118" s="2">
        <v>0</v>
      </c>
      <c r="J118" s="4">
        <f t="shared" si="17"/>
        <v>0</v>
      </c>
      <c r="K118" s="5">
        <v>0</v>
      </c>
      <c r="L118" s="2">
        <v>0</v>
      </c>
      <c r="M118" s="4">
        <f t="shared" si="18"/>
        <v>0</v>
      </c>
      <c r="N118" s="2">
        <v>0</v>
      </c>
      <c r="O118" s="4">
        <f t="shared" si="19"/>
        <v>0</v>
      </c>
      <c r="P118" s="5">
        <v>0</v>
      </c>
    </row>
    <row r="119" spans="1:16" ht="15">
      <c r="A119" s="3" t="s">
        <v>52</v>
      </c>
      <c r="B119" s="2">
        <v>2</v>
      </c>
      <c r="C119" s="4">
        <f t="shared" si="15"/>
        <v>0.0857946753250653</v>
      </c>
      <c r="D119" s="2">
        <v>2</v>
      </c>
      <c r="E119" s="4">
        <f t="shared" si="20"/>
        <v>0.08582302348504126</v>
      </c>
      <c r="F119" s="5">
        <v>0</v>
      </c>
      <c r="G119" s="2">
        <v>0</v>
      </c>
      <c r="H119" s="4">
        <f t="shared" si="16"/>
        <v>0</v>
      </c>
      <c r="I119" s="2">
        <v>0</v>
      </c>
      <c r="J119" s="4">
        <f t="shared" si="17"/>
        <v>0</v>
      </c>
      <c r="K119" s="5">
        <v>0</v>
      </c>
      <c r="L119" s="2">
        <v>0</v>
      </c>
      <c r="M119" s="4">
        <f t="shared" si="18"/>
        <v>0</v>
      </c>
      <c r="N119" s="2">
        <v>0</v>
      </c>
      <c r="O119" s="4">
        <f t="shared" si="19"/>
        <v>0</v>
      </c>
      <c r="P119" s="7">
        <v>0</v>
      </c>
    </row>
    <row r="120" spans="1:16" ht="15">
      <c r="A120" s="3" t="s">
        <v>53</v>
      </c>
      <c r="B120" s="2">
        <v>0</v>
      </c>
      <c r="C120" s="4">
        <f t="shared" si="15"/>
        <v>0</v>
      </c>
      <c r="D120" s="2">
        <v>0</v>
      </c>
      <c r="E120" s="4">
        <f t="shared" si="20"/>
        <v>0</v>
      </c>
      <c r="F120" s="5">
        <v>0</v>
      </c>
      <c r="G120" s="2">
        <v>0</v>
      </c>
      <c r="H120" s="4">
        <f t="shared" si="16"/>
        <v>0</v>
      </c>
      <c r="I120" s="2">
        <v>0</v>
      </c>
      <c r="J120" s="4">
        <f t="shared" si="17"/>
        <v>0</v>
      </c>
      <c r="K120" s="7">
        <v>0</v>
      </c>
      <c r="L120" s="2">
        <v>0</v>
      </c>
      <c r="M120" s="4">
        <f t="shared" si="18"/>
        <v>0</v>
      </c>
      <c r="N120" s="2">
        <v>0</v>
      </c>
      <c r="O120" s="4">
        <f t="shared" si="19"/>
        <v>0</v>
      </c>
      <c r="P120" s="7">
        <v>0</v>
      </c>
    </row>
    <row r="121" spans="1:16" ht="15">
      <c r="A121" s="3" t="s">
        <v>104</v>
      </c>
      <c r="B121" s="9">
        <v>0</v>
      </c>
      <c r="C121" s="4">
        <f t="shared" si="15"/>
        <v>0</v>
      </c>
      <c r="D121" s="9">
        <v>2</v>
      </c>
      <c r="E121" s="4">
        <f t="shared" si="20"/>
        <v>0.08582302348504126</v>
      </c>
      <c r="F121" s="5">
        <v>-100</v>
      </c>
      <c r="G121" s="9">
        <v>0</v>
      </c>
      <c r="H121" s="4">
        <f t="shared" si="16"/>
        <v>0</v>
      </c>
      <c r="I121" s="9">
        <v>1</v>
      </c>
      <c r="J121" s="4">
        <f t="shared" si="17"/>
        <v>0.2660027238678924</v>
      </c>
      <c r="K121" s="7">
        <v>-100</v>
      </c>
      <c r="L121" s="9">
        <v>0</v>
      </c>
      <c r="M121" s="4">
        <f t="shared" si="18"/>
        <v>0</v>
      </c>
      <c r="N121" s="9">
        <v>1</v>
      </c>
      <c r="O121" s="4">
        <f t="shared" si="19"/>
        <v>0.31566354054540346</v>
      </c>
      <c r="P121" s="5">
        <f>(M121*100/O121)-100</f>
        <v>-100</v>
      </c>
    </row>
    <row r="122" spans="3:13" ht="15">
      <c r="C122" s="1"/>
      <c r="H122" s="1"/>
      <c r="J122" s="1"/>
      <c r="M122" s="1"/>
    </row>
    <row r="123" spans="10:13" ht="15">
      <c r="J123" s="1"/>
      <c r="M123" s="1"/>
    </row>
  </sheetData>
  <sheetProtection/>
  <mergeCells count="14">
    <mergeCell ref="P2:P4"/>
    <mergeCell ref="L3:M3"/>
    <mergeCell ref="N3:O3"/>
    <mergeCell ref="A1:H1"/>
    <mergeCell ref="G2:J2"/>
    <mergeCell ref="G3:H3"/>
    <mergeCell ref="I3:J3"/>
    <mergeCell ref="F2:F4"/>
    <mergeCell ref="B3:C3"/>
    <mergeCell ref="D3:E3"/>
    <mergeCell ref="B2:E2"/>
    <mergeCell ref="A2:A4"/>
    <mergeCell ref="K2:K4"/>
    <mergeCell ref="L2:O2"/>
  </mergeCells>
  <printOptions/>
  <pageMargins left="0" right="0" top="0" bottom="0" header="0" footer="0"/>
  <pageSetup horizontalDpi="600" verticalDpi="600" orientation="landscape" paperSize="9" scale="77" r:id="rId1"/>
  <rowBreaks count="2" manualBreakCount="2">
    <brk id="38" max="15" man="1"/>
    <brk id="7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oon1</cp:lastModifiedBy>
  <cp:lastPrinted>2016-12-08T12:12:05Z</cp:lastPrinted>
  <dcterms:created xsi:type="dcterms:W3CDTF">2010-12-01T10:49:57Z</dcterms:created>
  <dcterms:modified xsi:type="dcterms:W3CDTF">2016-12-09T13:38:49Z</dcterms:modified>
  <cp:category/>
  <cp:version/>
  <cp:contentType/>
  <cp:contentStatus/>
</cp:coreProperties>
</file>