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<sst xmlns="http://schemas.openxmlformats.org/spreadsheetml/2006/main" count="140" uniqueCount="128">
  <si>
    <t>ВСЕ ЗАБОЛЕВАНИЯ</t>
  </si>
  <si>
    <t>все жители</t>
  </si>
  <si>
    <t>до 17 лет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</si>
  <si>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</si>
  <si>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</si>
  <si>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</si>
  <si>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</si>
  <si>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</si>
  <si>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</si>
  <si>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</si>
  <si>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</si>
  <si>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</si>
  <si>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</si>
  <si>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</si>
  <si>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</si>
  <si>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</si>
  <si>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</si>
  <si>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</si>
  <si>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</si>
  <si>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</si>
  <si>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</si>
  <si>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</si>
  <si>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</si>
  <si>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</si>
  <si>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</si>
  <si>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</si>
  <si>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</si>
  <si>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</si>
  <si>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</si>
  <si>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</si>
  <si>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</si>
  <si>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</si>
  <si>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</si>
  <si>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</si>
  <si>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</si>
  <si>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</si>
  <si>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</si>
  <si>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</si>
  <si>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</si>
  <si>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</si>
  <si>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</si>
  <si>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</si>
  <si>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</si>
  <si>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</si>
  <si>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</si>
  <si>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</si>
  <si>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</si>
  <si>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</si>
  <si>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</si>
  <si>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</si>
  <si>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</si>
  <si>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</si>
  <si>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</si>
  <si>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</si>
  <si>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</si>
  <si>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</si>
  <si>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</si>
  <si>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</si>
  <si>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</si>
  <si>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</si>
  <si>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</si>
  <si>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</si>
  <si>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</si>
  <si>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</si>
  <si>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</si>
  <si>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</si>
  <si>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</si>
  <si>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</si>
  <si>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</si>
  <si>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</si>
  <si>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</si>
  <si>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</si>
  <si>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</si>
  <si>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</si>
  <si>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</si>
  <si>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</si>
  <si>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</si>
  <si>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</si>
  <si>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</si>
  <si>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</si>
  <si>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</si>
  <si>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</si>
  <si>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</si>
  <si>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</si>
  <si>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</si>
  <si>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</si>
  <si>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</si>
  <si>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</si>
  <si>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</si>
  <si>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</si>
  <si>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</si>
  <si>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</si>
  <si>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</si>
  <si>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</si>
  <si>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</si>
  <si>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</si>
  <si>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</si>
  <si>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</si>
  <si>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</si>
  <si>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</si>
  <si>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</si>
  <si>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</si>
  <si>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</si>
  <si>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</si>
  <si>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</si>
  <si>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</si>
  <si>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</si>
  <si>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</si>
  <si>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</si>
  <si>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</si>
  <si>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</si>
  <si>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</si>
  <si>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</si>
  <si>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</si>
  <si>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</si>
  <si>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</si>
  <si>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</si>
  <si>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</si>
  <si>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</si>
  <si>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</si>
  <si>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</si>
  <si>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Информационный бюллетень январь - сентябрь 2015г.</t>
  </si>
  <si>
    <t>1 -9   2015</t>
  </si>
  <si>
    <t>1-9    2014</t>
  </si>
  <si>
    <t>1  -9     2015</t>
  </si>
  <si>
    <t>1  -9     2014</t>
  </si>
  <si>
    <t>1   -9  2015</t>
  </si>
  <si>
    <t>1  -9   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</si>
</sst>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vertical="top" wrapText="1"/>
    </xf>
    <xf numFmtId="3" fontId="0" fillId="0" borderId="14" xfId="0" applyNumberFormat="1" applyFont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vertical="top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PageLayoutView="0" workbookViewId="0" topLeftCell="A1">
      <pane xSplit="1" ySplit="1" topLeftCell="B1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P120"/>
    </sheetView>
  </sheetViews>
  <sheetFormatPr defaultColWidth="9.140625" defaultRowHeight="15"/>
  <cols>
    <col min="1" max="1" width="20.7109375" style="0" customWidth="1"/>
    <col min="2" max="5" width="8.28125" style="0" customWidth="1"/>
    <col min="6" max="6" width="8.140625" style="0" customWidth="1"/>
    <col min="7" max="7" width="8.140625" style="0" hidden="1" customWidth="1"/>
    <col min="8" max="8" width="8.57421875" style="0" hidden="1" customWidth="1"/>
    <col min="9" max="9" width="7.8515625" style="0" hidden="1" customWidth="1"/>
    <col min="10" max="10" width="8.421875" style="0" hidden="1" customWidth="1"/>
    <col min="11" max="11" width="7.28125" style="0" hidden="1" customWidth="1"/>
    <col min="12" max="12" width="7.8515625" style="0" customWidth="1"/>
    <col min="13" max="13" width="9.57421875" style="0" customWidth="1"/>
    <col min="14" max="14" width="9.00390625" style="0" customWidth="1"/>
    <col min="15" max="15" width="10.00390625" style="0" customWidth="1"/>
  </cols>
  <sheetData>
    <row r="1" spans="3:13" ht="15">
      <c r="C1" s="13"/>
      <c r="H1" s="13"/>
      <c r="J1" s="13"/>
      <c r="M1" s="13"/>
    </row>
    <row r="2" spans="1:16" ht="15">
      <c r="A2" s="21" t="s">
        <v>121</v>
      </c>
      <c r="B2" s="21"/>
      <c r="C2" s="21"/>
      <c r="D2" s="21"/>
      <c r="E2" s="21"/>
      <c r="F2" s="21"/>
      <c r="G2" s="21"/>
      <c r="H2" s="21"/>
      <c r="I2" s="22"/>
      <c r="J2" s="22"/>
      <c r="K2" s="22"/>
      <c r="L2" s="22"/>
      <c r="M2" s="22"/>
      <c r="N2" s="22"/>
      <c r="O2" s="22"/>
      <c r="P2" s="22"/>
    </row>
    <row r="3" spans="1:16" ht="15">
      <c r="A3" s="23"/>
      <c r="B3" s="23" t="s">
        <v>1</v>
      </c>
      <c r="C3" s="23"/>
      <c r="D3" s="23"/>
      <c r="E3" s="23"/>
      <c r="F3" s="24" t="s">
        <v>117</v>
      </c>
      <c r="G3" s="23" t="s">
        <v>2</v>
      </c>
      <c r="H3" s="23"/>
      <c r="I3" s="23"/>
      <c r="J3" s="23"/>
      <c r="K3" s="24" t="s">
        <v>117</v>
      </c>
      <c r="L3" s="23" t="s">
        <v>3</v>
      </c>
      <c r="M3" s="23"/>
      <c r="N3" s="23"/>
      <c r="O3" s="23"/>
      <c r="P3" s="24" t="s">
        <v>117</v>
      </c>
    </row>
    <row r="4" spans="1:16" ht="15">
      <c r="A4" s="23"/>
      <c r="B4" s="25" t="s">
        <v>122</v>
      </c>
      <c r="C4" s="23"/>
      <c r="D4" s="25" t="s">
        <v>123</v>
      </c>
      <c r="E4" s="23"/>
      <c r="F4" s="26"/>
      <c r="G4" s="25" t="s">
        <v>124</v>
      </c>
      <c r="H4" s="23"/>
      <c r="I4" s="25" t="s">
        <v>125</v>
      </c>
      <c r="J4" s="23"/>
      <c r="K4" s="26"/>
      <c r="L4" s="25" t="s">
        <v>126</v>
      </c>
      <c r="M4" s="23"/>
      <c r="N4" s="25" t="s">
        <v>127</v>
      </c>
      <c r="O4" s="23"/>
      <c r="P4" s="26"/>
    </row>
    <row r="5" spans="1:16" ht="15">
      <c r="A5" s="23"/>
      <c r="B5" s="27" t="s">
        <v>54</v>
      </c>
      <c r="C5" s="27" t="s">
        <v>55</v>
      </c>
      <c r="D5" s="27" t="s">
        <v>54</v>
      </c>
      <c r="E5" s="27" t="s">
        <v>55</v>
      </c>
      <c r="F5" s="28"/>
      <c r="G5" s="27" t="s">
        <v>54</v>
      </c>
      <c r="H5" s="27" t="s">
        <v>55</v>
      </c>
      <c r="I5" s="27" t="s">
        <v>54</v>
      </c>
      <c r="J5" s="27" t="s">
        <v>55</v>
      </c>
      <c r="K5" s="28"/>
      <c r="L5" s="27" t="s">
        <v>54</v>
      </c>
      <c r="M5" s="27" t="s">
        <v>55</v>
      </c>
      <c r="N5" s="27" t="s">
        <v>54</v>
      </c>
      <c r="O5" s="27" t="s">
        <v>55</v>
      </c>
      <c r="P5" s="28"/>
    </row>
    <row r="6" spans="1:16" ht="15">
      <c r="A6" s="29" t="s">
        <v>0</v>
      </c>
      <c r="B6" s="14">
        <v>228531</v>
      </c>
      <c r="C6" s="15">
        <f>B6*100000/2328959</f>
        <v>9812.581501005385</v>
      </c>
      <c r="D6" s="14">
        <v>212362</v>
      </c>
      <c r="E6" s="15">
        <f>D6*100000/2330377</f>
        <v>9112.774456665165</v>
      </c>
      <c r="F6" s="16">
        <f>(C6*100/E6)-100</f>
        <v>7.679407052902249</v>
      </c>
      <c r="G6" s="14">
        <v>158081</v>
      </c>
      <c r="H6" s="15">
        <f>G6*100000/375936</f>
        <v>42049.9765917603</v>
      </c>
      <c r="I6" s="14">
        <v>143305</v>
      </c>
      <c r="J6" s="15">
        <f>I6*100000/372364</f>
        <v>38485.191908992274</v>
      </c>
      <c r="K6" s="16">
        <f aca="true" t="shared" si="0" ref="K6:K18">(H6*100/J6)-100</f>
        <v>9.262743683850772</v>
      </c>
      <c r="L6" s="14">
        <v>144736</v>
      </c>
      <c r="M6" s="15">
        <f>L6*100000/316793</f>
        <v>45687.878204379515</v>
      </c>
      <c r="N6" s="14">
        <v>130472</v>
      </c>
      <c r="O6" s="15">
        <f>N6*100000/310315</f>
        <v>42045.01877124857</v>
      </c>
      <c r="P6" s="16">
        <f aca="true" t="shared" si="1" ref="P6:P12">(M6*100/O6)-100</f>
        <v>8.664187909988556</v>
      </c>
    </row>
    <row r="7" spans="1:16" ht="30">
      <c r="A7" s="30" t="s">
        <v>57</v>
      </c>
      <c r="B7" s="14">
        <v>6022</v>
      </c>
      <c r="C7" s="15">
        <f aca="true" t="shared" si="2" ref="C7:C71">B7*100000/2328959</f>
        <v>258.57046002097934</v>
      </c>
      <c r="D7" s="14">
        <v>6436</v>
      </c>
      <c r="E7" s="15">
        <f aca="true" t="shared" si="3" ref="E7:E72">D7*100000/2330377</f>
        <v>276.1784895748628</v>
      </c>
      <c r="F7" s="16">
        <f>(C7*100/E7)-100</f>
        <v>-6.375597745135224</v>
      </c>
      <c r="G7" s="14">
        <v>4480</v>
      </c>
      <c r="H7" s="15">
        <f aca="true" t="shared" si="4" ref="H7:H71">G7*100000/375936</f>
        <v>1191.692202928158</v>
      </c>
      <c r="I7" s="14">
        <v>4929</v>
      </c>
      <c r="J7" s="15">
        <f aca="true" t="shared" si="5" ref="J7:J72">I7*100000/372364</f>
        <v>1323.7047620070684</v>
      </c>
      <c r="K7" s="16">
        <f t="shared" si="0"/>
        <v>-9.972960955337683</v>
      </c>
      <c r="L7" s="14">
        <v>4394</v>
      </c>
      <c r="M7" s="15">
        <f aca="true" t="shared" si="6" ref="M7:M71">L7*100000/316793</f>
        <v>1387.0255971565027</v>
      </c>
      <c r="N7" s="14">
        <v>4837</v>
      </c>
      <c r="O7" s="15">
        <f aca="true" t="shared" si="7" ref="O7:O72">N7*100000/310315</f>
        <v>1558.7387009973736</v>
      </c>
      <c r="P7" s="16">
        <f t="shared" si="1"/>
        <v>-11.016157084635068</v>
      </c>
    </row>
    <row r="8" spans="1:16" ht="15">
      <c r="A8" s="29" t="s">
        <v>4</v>
      </c>
      <c r="B8" s="14">
        <v>404</v>
      </c>
      <c r="C8" s="15">
        <f t="shared" si="2"/>
        <v>17.346806019341688</v>
      </c>
      <c r="D8" s="14">
        <v>395</v>
      </c>
      <c r="E8" s="15">
        <f t="shared" si="3"/>
        <v>16.95004713829565</v>
      </c>
      <c r="F8" s="16">
        <f>(C8*100/E8)-100</f>
        <v>2.34075385046944</v>
      </c>
      <c r="G8" s="14">
        <v>131</v>
      </c>
      <c r="H8" s="15">
        <f t="shared" si="4"/>
        <v>34.846356826693906</v>
      </c>
      <c r="I8" s="14">
        <v>156</v>
      </c>
      <c r="J8" s="15">
        <f t="shared" si="5"/>
        <v>41.89449033741178</v>
      </c>
      <c r="K8" s="16">
        <f t="shared" si="0"/>
        <v>-16.823533247339427</v>
      </c>
      <c r="L8" s="14">
        <v>122</v>
      </c>
      <c r="M8" s="15">
        <f t="shared" si="6"/>
        <v>38.51095194653922</v>
      </c>
      <c r="N8" s="14">
        <v>148</v>
      </c>
      <c r="O8" s="15">
        <f t="shared" si="7"/>
        <v>47.69347276154875</v>
      </c>
      <c r="P8" s="16">
        <f t="shared" si="1"/>
        <v>-19.253202342632974</v>
      </c>
    </row>
    <row r="9" spans="1:16" ht="15">
      <c r="A9" s="29" t="s">
        <v>5</v>
      </c>
      <c r="B9" s="14">
        <v>64</v>
      </c>
      <c r="C9" s="15">
        <f t="shared" si="2"/>
        <v>2.7480088743511586</v>
      </c>
      <c r="D9" s="14">
        <v>77</v>
      </c>
      <c r="E9" s="15">
        <f t="shared" si="3"/>
        <v>3.3041864041740885</v>
      </c>
      <c r="F9" s="16">
        <f>(C9*100/E9)-100</f>
        <v>-16.8325106937165</v>
      </c>
      <c r="G9" s="14">
        <v>33</v>
      </c>
      <c r="H9" s="15">
        <f t="shared" si="4"/>
        <v>8.77808988764045</v>
      </c>
      <c r="I9" s="14">
        <v>43</v>
      </c>
      <c r="J9" s="15">
        <f t="shared" si="5"/>
        <v>11.54784028531222</v>
      </c>
      <c r="K9" s="16">
        <f t="shared" si="0"/>
        <v>-23.985007839038403</v>
      </c>
      <c r="L9" s="14">
        <v>32</v>
      </c>
      <c r="M9" s="15">
        <f t="shared" si="6"/>
        <v>10.10123329745291</v>
      </c>
      <c r="N9" s="14">
        <v>41</v>
      </c>
      <c r="O9" s="15">
        <f t="shared" si="7"/>
        <v>13.212380967726343</v>
      </c>
      <c r="P9" s="16">
        <f t="shared" si="1"/>
        <v>-23.547214373192688</v>
      </c>
    </row>
    <row r="10" spans="1:16" ht="15">
      <c r="A10" s="29" t="s">
        <v>6</v>
      </c>
      <c r="B10" s="14">
        <v>33</v>
      </c>
      <c r="C10" s="15">
        <f t="shared" si="2"/>
        <v>1.4169420758373161</v>
      </c>
      <c r="D10" s="14">
        <v>27</v>
      </c>
      <c r="E10" s="15">
        <f t="shared" si="3"/>
        <v>1.1586108170480571</v>
      </c>
      <c r="F10" s="16">
        <f aca="true" t="shared" si="8" ref="F10:F15">(C10*100/E10)-100</f>
        <v>22.29663792087173</v>
      </c>
      <c r="G10" s="14">
        <v>15</v>
      </c>
      <c r="H10" s="15">
        <f t="shared" si="4"/>
        <v>3.990040858018386</v>
      </c>
      <c r="I10" s="14">
        <v>15</v>
      </c>
      <c r="J10" s="15">
        <f t="shared" si="5"/>
        <v>4.028316378597286</v>
      </c>
      <c r="K10" s="16">
        <f t="shared" si="0"/>
        <v>-0.9501617296561022</v>
      </c>
      <c r="L10" s="14">
        <v>15</v>
      </c>
      <c r="M10" s="15">
        <f t="shared" si="6"/>
        <v>4.734953108181052</v>
      </c>
      <c r="N10" s="14">
        <v>14</v>
      </c>
      <c r="O10" s="15">
        <f t="shared" si="7"/>
        <v>4.511544720687044</v>
      </c>
      <c r="P10" s="16">
        <f t="shared" si="1"/>
        <v>4.951926697514494</v>
      </c>
    </row>
    <row r="11" spans="1:16" ht="15">
      <c r="A11" s="29" t="s">
        <v>7</v>
      </c>
      <c r="B11" s="14">
        <v>282</v>
      </c>
      <c r="C11" s="15">
        <f t="shared" si="2"/>
        <v>12.108414102609792</v>
      </c>
      <c r="D11" s="14">
        <v>265</v>
      </c>
      <c r="E11" s="15">
        <f t="shared" si="3"/>
        <v>11.371550611767967</v>
      </c>
      <c r="F11" s="16">
        <f t="shared" si="8"/>
        <v>6.479885778103778</v>
      </c>
      <c r="G11" s="14">
        <v>73</v>
      </c>
      <c r="H11" s="15">
        <f t="shared" si="4"/>
        <v>19.418198842356144</v>
      </c>
      <c r="I11" s="14">
        <v>90</v>
      </c>
      <c r="J11" s="15">
        <f t="shared" si="5"/>
        <v>24.16989827158372</v>
      </c>
      <c r="K11" s="16">
        <f t="shared" si="0"/>
        <v>-19.659575625165516</v>
      </c>
      <c r="L11" s="14">
        <v>65</v>
      </c>
      <c r="M11" s="15">
        <f t="shared" si="6"/>
        <v>20.518130135451226</v>
      </c>
      <c r="N11" s="14">
        <v>86</v>
      </c>
      <c r="O11" s="15">
        <f t="shared" si="7"/>
        <v>27.71377471279184</v>
      </c>
      <c r="P11" s="16">
        <f t="shared" si="1"/>
        <v>-25.964144732761085</v>
      </c>
    </row>
    <row r="12" spans="1:16" ht="15">
      <c r="A12" s="29" t="s">
        <v>58</v>
      </c>
      <c r="B12" s="14">
        <v>25</v>
      </c>
      <c r="C12" s="15">
        <f t="shared" si="2"/>
        <v>1.0734409665434212</v>
      </c>
      <c r="D12" s="14">
        <v>26</v>
      </c>
      <c r="E12" s="15">
        <f t="shared" si="3"/>
        <v>1.1156993053055364</v>
      </c>
      <c r="F12" s="16">
        <f t="shared" si="8"/>
        <v>-3.7876100272862203</v>
      </c>
      <c r="G12" s="14">
        <v>10</v>
      </c>
      <c r="H12" s="15">
        <f t="shared" si="4"/>
        <v>2.660027238678924</v>
      </c>
      <c r="I12" s="14">
        <v>8</v>
      </c>
      <c r="J12" s="15">
        <f t="shared" si="5"/>
        <v>2.1484354019185528</v>
      </c>
      <c r="K12" s="16">
        <f t="shared" si="0"/>
        <v>23.812297837929876</v>
      </c>
      <c r="L12" s="14">
        <v>10</v>
      </c>
      <c r="M12" s="15">
        <f t="shared" si="6"/>
        <v>3.156635405454035</v>
      </c>
      <c r="N12" s="14">
        <v>7</v>
      </c>
      <c r="O12" s="15">
        <f t="shared" si="7"/>
        <v>2.255772360343522</v>
      </c>
      <c r="P12" s="16">
        <f t="shared" si="1"/>
        <v>39.93590226335266</v>
      </c>
    </row>
    <row r="13" spans="1:16" ht="15">
      <c r="A13" s="29" t="s">
        <v>8</v>
      </c>
      <c r="B13" s="14">
        <v>51</v>
      </c>
      <c r="C13" s="15">
        <f t="shared" si="2"/>
        <v>2.1898195717485796</v>
      </c>
      <c r="D13" s="14">
        <v>62</v>
      </c>
      <c r="E13" s="15">
        <f t="shared" si="3"/>
        <v>2.660513728036279</v>
      </c>
      <c r="F13" s="16">
        <f t="shared" si="8"/>
        <v>-17.69185219108485</v>
      </c>
      <c r="G13" s="14">
        <v>25</v>
      </c>
      <c r="H13" s="15">
        <f t="shared" si="4"/>
        <v>6.65006809669731</v>
      </c>
      <c r="I13" s="14">
        <v>27</v>
      </c>
      <c r="J13" s="15">
        <f t="shared" si="5"/>
        <v>7.250969481475115</v>
      </c>
      <c r="K13" s="16">
        <f t="shared" si="0"/>
        <v>-8.287186786718621</v>
      </c>
      <c r="L13" s="14">
        <v>24</v>
      </c>
      <c r="M13" s="15">
        <f t="shared" si="6"/>
        <v>7.575924973089683</v>
      </c>
      <c r="N13" s="14">
        <v>26</v>
      </c>
      <c r="O13" s="15">
        <f t="shared" si="7"/>
        <v>8.37858305270451</v>
      </c>
      <c r="P13" s="16">
        <f>(M13*100/O13)-100</f>
        <v>-9.579878537525957</v>
      </c>
    </row>
    <row r="14" spans="1:16" ht="45">
      <c r="A14" s="31" t="s">
        <v>59</v>
      </c>
      <c r="B14" s="14">
        <v>35</v>
      </c>
      <c r="C14" s="15">
        <f t="shared" si="2"/>
        <v>1.5028173531607898</v>
      </c>
      <c r="D14" s="14">
        <v>46</v>
      </c>
      <c r="E14" s="15">
        <f t="shared" si="3"/>
        <v>1.9739295401559491</v>
      </c>
      <c r="F14" s="16">
        <f t="shared" si="8"/>
        <v>-23.86671749985257</v>
      </c>
      <c r="G14" s="14">
        <v>16</v>
      </c>
      <c r="H14" s="15">
        <f t="shared" si="4"/>
        <v>4.256043581886279</v>
      </c>
      <c r="I14" s="14">
        <v>20</v>
      </c>
      <c r="J14" s="15">
        <f t="shared" si="5"/>
        <v>5.371088504796382</v>
      </c>
      <c r="K14" s="16">
        <f t="shared" si="0"/>
        <v>-20.760129383724887</v>
      </c>
      <c r="L14" s="14">
        <v>15</v>
      </c>
      <c r="M14" s="15">
        <f t="shared" si="6"/>
        <v>4.734953108181052</v>
      </c>
      <c r="N14" s="14">
        <v>20</v>
      </c>
      <c r="O14" s="15">
        <f t="shared" si="7"/>
        <v>6.445063886695777</v>
      </c>
      <c r="P14" s="16">
        <f>(M14*100/O14)-100</f>
        <v>-26.533651311739845</v>
      </c>
    </row>
    <row r="15" spans="1:16" ht="15">
      <c r="A15" s="32" t="s">
        <v>9</v>
      </c>
      <c r="B15" s="14">
        <v>24</v>
      </c>
      <c r="C15" s="15">
        <f t="shared" si="2"/>
        <v>1.0305033278816844</v>
      </c>
      <c r="D15" s="14">
        <v>31</v>
      </c>
      <c r="E15" s="15">
        <f t="shared" si="3"/>
        <v>1.3302568640181396</v>
      </c>
      <c r="F15" s="16">
        <f t="shared" si="8"/>
        <v>-22.53350794455045</v>
      </c>
      <c r="G15" s="14">
        <v>10</v>
      </c>
      <c r="H15" s="15">
        <f t="shared" si="4"/>
        <v>2.660027238678924</v>
      </c>
      <c r="I15" s="14">
        <v>14</v>
      </c>
      <c r="J15" s="15">
        <f t="shared" si="5"/>
        <v>3.7597619533574673</v>
      </c>
      <c r="K15" s="16">
        <f t="shared" si="0"/>
        <v>-29.250115521182934</v>
      </c>
      <c r="L15" s="14">
        <v>9</v>
      </c>
      <c r="M15" s="15">
        <f t="shared" si="6"/>
        <v>2.840971864908631</v>
      </c>
      <c r="N15" s="14">
        <v>14</v>
      </c>
      <c r="O15" s="15">
        <f t="shared" si="7"/>
        <v>4.511544720687044</v>
      </c>
      <c r="P15" s="16">
        <f>(M15*100/O15)-100</f>
        <v>-37.0288439814913</v>
      </c>
    </row>
    <row r="16" spans="1:16" ht="15">
      <c r="A16" s="29" t="s">
        <v>106</v>
      </c>
      <c r="B16" s="14">
        <v>10</v>
      </c>
      <c r="C16" s="15">
        <f t="shared" si="2"/>
        <v>0.42937638661736854</v>
      </c>
      <c r="D16" s="14">
        <v>14</v>
      </c>
      <c r="E16" s="15">
        <f t="shared" si="3"/>
        <v>0.6007611643952888</v>
      </c>
      <c r="F16" s="16">
        <f>(C16*100/E16)-100</f>
        <v>-28.52793887741261</v>
      </c>
      <c r="G16" s="14">
        <v>5</v>
      </c>
      <c r="H16" s="15">
        <f t="shared" si="4"/>
        <v>1.330013619339462</v>
      </c>
      <c r="I16" s="14">
        <v>6</v>
      </c>
      <c r="J16" s="15">
        <f t="shared" si="5"/>
        <v>1.6113265514389146</v>
      </c>
      <c r="K16" s="16">
        <f t="shared" si="0"/>
        <v>-17.458468108046745</v>
      </c>
      <c r="L16" s="14">
        <v>5</v>
      </c>
      <c r="M16" s="15">
        <f t="shared" si="6"/>
        <v>1.5783177027270174</v>
      </c>
      <c r="N16" s="14">
        <v>6</v>
      </c>
      <c r="O16" s="15">
        <f t="shared" si="7"/>
        <v>1.933519166008733</v>
      </c>
      <c r="P16" s="16">
        <f>(M16*100/O16)-100</f>
        <v>-18.370723679710935</v>
      </c>
    </row>
    <row r="17" spans="1:16" ht="15">
      <c r="A17" s="32" t="s">
        <v>62</v>
      </c>
      <c r="B17" s="14">
        <v>1</v>
      </c>
      <c r="C17" s="15">
        <f t="shared" si="2"/>
        <v>0.04293763866173685</v>
      </c>
      <c r="D17" s="14">
        <v>1</v>
      </c>
      <c r="E17" s="15">
        <f t="shared" si="3"/>
        <v>0.04291151174252063</v>
      </c>
      <c r="F17" s="17">
        <v>0</v>
      </c>
      <c r="G17" s="14">
        <v>1</v>
      </c>
      <c r="H17" s="15">
        <f t="shared" si="4"/>
        <v>0.2660027238678924</v>
      </c>
      <c r="I17" s="14">
        <v>0</v>
      </c>
      <c r="J17" s="15">
        <f t="shared" si="5"/>
        <v>0</v>
      </c>
      <c r="K17" s="17">
        <v>100</v>
      </c>
      <c r="L17" s="14">
        <v>1</v>
      </c>
      <c r="M17" s="15">
        <f t="shared" si="6"/>
        <v>0.31566354054540346</v>
      </c>
      <c r="N17" s="14">
        <v>0</v>
      </c>
      <c r="O17" s="15">
        <f t="shared" si="7"/>
        <v>0</v>
      </c>
      <c r="P17" s="17">
        <v>100</v>
      </c>
    </row>
    <row r="18" spans="1:16" ht="15">
      <c r="A18" s="32" t="s">
        <v>60</v>
      </c>
      <c r="B18" s="14">
        <v>16</v>
      </c>
      <c r="C18" s="15">
        <f t="shared" si="2"/>
        <v>0.6870022185877896</v>
      </c>
      <c r="D18" s="14">
        <v>16</v>
      </c>
      <c r="E18" s="15">
        <f t="shared" si="3"/>
        <v>0.68658418788033</v>
      </c>
      <c r="F18" s="16">
        <v>0</v>
      </c>
      <c r="G18" s="14">
        <v>9</v>
      </c>
      <c r="H18" s="15">
        <f t="shared" si="4"/>
        <v>2.3940245148110315</v>
      </c>
      <c r="I18" s="14">
        <v>7</v>
      </c>
      <c r="J18" s="15">
        <f t="shared" si="5"/>
        <v>1.8798809766787337</v>
      </c>
      <c r="K18" s="16">
        <f t="shared" si="0"/>
        <v>27.349792061870716</v>
      </c>
      <c r="L18" s="14">
        <v>9</v>
      </c>
      <c r="M18" s="15">
        <f t="shared" si="6"/>
        <v>2.840971864908631</v>
      </c>
      <c r="N18" s="14">
        <v>6</v>
      </c>
      <c r="O18" s="15">
        <f t="shared" si="7"/>
        <v>1.933519166008733</v>
      </c>
      <c r="P18" s="16">
        <f>(M18*100/O18)-100</f>
        <v>46.93269737652034</v>
      </c>
    </row>
    <row r="19" spans="1:16" ht="15">
      <c r="A19" s="32" t="s">
        <v>61</v>
      </c>
      <c r="B19" s="14">
        <v>0</v>
      </c>
      <c r="C19" s="15">
        <f t="shared" si="2"/>
        <v>0</v>
      </c>
      <c r="D19" s="14">
        <v>0</v>
      </c>
      <c r="E19" s="15">
        <f t="shared" si="3"/>
        <v>0</v>
      </c>
      <c r="F19" s="17">
        <v>0</v>
      </c>
      <c r="G19" s="14">
        <v>0</v>
      </c>
      <c r="H19" s="15">
        <f t="shared" si="4"/>
        <v>0</v>
      </c>
      <c r="I19" s="14">
        <v>0</v>
      </c>
      <c r="J19" s="15">
        <f t="shared" si="5"/>
        <v>0</v>
      </c>
      <c r="K19" s="17">
        <v>0</v>
      </c>
      <c r="L19" s="14">
        <v>0</v>
      </c>
      <c r="M19" s="15">
        <f t="shared" si="6"/>
        <v>0</v>
      </c>
      <c r="N19" s="14">
        <v>0</v>
      </c>
      <c r="O19" s="15">
        <f t="shared" si="7"/>
        <v>0</v>
      </c>
      <c r="P19" s="17">
        <v>0</v>
      </c>
    </row>
    <row r="20" spans="1:16" ht="30">
      <c r="A20" s="30" t="s">
        <v>63</v>
      </c>
      <c r="B20" s="14">
        <v>5567</v>
      </c>
      <c r="C20" s="15">
        <f t="shared" si="2"/>
        <v>239.03383442988905</v>
      </c>
      <c r="D20" s="14">
        <v>5979</v>
      </c>
      <c r="E20" s="15">
        <f t="shared" si="3"/>
        <v>256.56792870853087</v>
      </c>
      <c r="F20" s="16">
        <f>(C20*100/E20)-100</f>
        <v>-6.834094333965282</v>
      </c>
      <c r="G20" s="14">
        <v>4324</v>
      </c>
      <c r="H20" s="15">
        <f t="shared" si="4"/>
        <v>1150.1957780047667</v>
      </c>
      <c r="I20" s="14">
        <v>4746</v>
      </c>
      <c r="J20" s="15">
        <f t="shared" si="5"/>
        <v>1274.5593021881814</v>
      </c>
      <c r="K20" s="16">
        <f>(H20*100/J20)-100</f>
        <v>-9.757374487786151</v>
      </c>
      <c r="L20" s="14">
        <v>4248</v>
      </c>
      <c r="M20" s="15">
        <f t="shared" si="6"/>
        <v>1340.938720236874</v>
      </c>
      <c r="N20" s="14">
        <v>4663</v>
      </c>
      <c r="O20" s="15">
        <f t="shared" si="7"/>
        <v>1502.6666451831204</v>
      </c>
      <c r="P20" s="16">
        <f>(M20*100/O20)-100</f>
        <v>-10.762728078424729</v>
      </c>
    </row>
    <row r="21" spans="1:16" ht="60">
      <c r="A21" s="30" t="s">
        <v>64</v>
      </c>
      <c r="B21" s="14">
        <v>2390</v>
      </c>
      <c r="C21" s="15">
        <f t="shared" si="2"/>
        <v>102.62095640155108</v>
      </c>
      <c r="D21" s="14">
        <v>2478</v>
      </c>
      <c r="E21" s="15">
        <f t="shared" si="3"/>
        <v>106.33472609796613</v>
      </c>
      <c r="F21" s="16">
        <f>(C21*100/E21)-100</f>
        <v>-3.4925276367322766</v>
      </c>
      <c r="G21" s="14">
        <v>2012</v>
      </c>
      <c r="H21" s="15">
        <f t="shared" si="4"/>
        <v>535.1974804221995</v>
      </c>
      <c r="I21" s="14">
        <v>2162</v>
      </c>
      <c r="J21" s="15">
        <f t="shared" si="5"/>
        <v>580.6146673684889</v>
      </c>
      <c r="K21" s="16">
        <f>(H21*100/J21)-100</f>
        <v>-7.82225966700652</v>
      </c>
      <c r="L21" s="14">
        <v>2000</v>
      </c>
      <c r="M21" s="15">
        <f t="shared" si="6"/>
        <v>631.3270810908069</v>
      </c>
      <c r="N21" s="14">
        <v>2139</v>
      </c>
      <c r="O21" s="15">
        <f t="shared" si="7"/>
        <v>689.2995826821133</v>
      </c>
      <c r="P21" s="16">
        <f>(M21*100/O21)-100</f>
        <v>-8.410349149745784</v>
      </c>
    </row>
    <row r="22" spans="1:16" ht="60">
      <c r="A22" s="30" t="s">
        <v>65</v>
      </c>
      <c r="B22" s="14">
        <v>965</v>
      </c>
      <c r="C22" s="15">
        <f t="shared" si="2"/>
        <v>41.43482130857606</v>
      </c>
      <c r="D22" s="14">
        <v>1012</v>
      </c>
      <c r="E22" s="15">
        <f t="shared" si="3"/>
        <v>43.42644988343088</v>
      </c>
      <c r="F22" s="16">
        <f>(C22*100/E22)-100</f>
        <v>-4.586210892672369</v>
      </c>
      <c r="G22" s="14">
        <v>751</v>
      </c>
      <c r="H22" s="15">
        <f t="shared" si="4"/>
        <v>199.7680456247872</v>
      </c>
      <c r="I22" s="14">
        <v>811</v>
      </c>
      <c r="J22" s="15">
        <f t="shared" si="5"/>
        <v>217.79763886949328</v>
      </c>
      <c r="K22" s="16">
        <f>(H22*100/J22)-100</f>
        <v>-8.278139900088462</v>
      </c>
      <c r="L22" s="14">
        <v>742</v>
      </c>
      <c r="M22" s="15">
        <f t="shared" si="6"/>
        <v>234.22234708468937</v>
      </c>
      <c r="N22" s="14">
        <v>794</v>
      </c>
      <c r="O22" s="15">
        <f t="shared" si="7"/>
        <v>255.86903630182235</v>
      </c>
      <c r="P22" s="16">
        <f>(M22*100/O22)-100</f>
        <v>-8.460065950144354</v>
      </c>
    </row>
    <row r="23" spans="1:16" ht="60">
      <c r="A23" s="30" t="s">
        <v>66</v>
      </c>
      <c r="B23" s="14">
        <v>502</v>
      </c>
      <c r="C23" s="15">
        <f t="shared" si="2"/>
        <v>21.5546946081919</v>
      </c>
      <c r="D23" s="14">
        <v>557</v>
      </c>
      <c r="E23" s="15">
        <f t="shared" si="3"/>
        <v>23.90171204058399</v>
      </c>
      <c r="F23" s="16">
        <f>(C23*100/E23)-100</f>
        <v>-9.819453219112347</v>
      </c>
      <c r="G23" s="14">
        <v>470</v>
      </c>
      <c r="H23" s="15">
        <f t="shared" si="4"/>
        <v>125.02128021790944</v>
      </c>
      <c r="I23" s="14">
        <v>514</v>
      </c>
      <c r="J23" s="15">
        <f t="shared" si="5"/>
        <v>138.03697457326703</v>
      </c>
      <c r="K23" s="16">
        <f>(H23*100/J23)-100</f>
        <v>-9.429136211942364</v>
      </c>
      <c r="L23" s="14">
        <v>468</v>
      </c>
      <c r="M23" s="15">
        <f t="shared" si="6"/>
        <v>147.7305369752488</v>
      </c>
      <c r="N23" s="14">
        <v>507</v>
      </c>
      <c r="O23" s="15">
        <f t="shared" si="7"/>
        <v>163.38236952773795</v>
      </c>
      <c r="P23" s="16">
        <f>(M23*100/O23)-100</f>
        <v>-9.579878537525971</v>
      </c>
    </row>
    <row r="24" spans="1:16" ht="90">
      <c r="A24" s="30" t="s">
        <v>67</v>
      </c>
      <c r="B24" s="14">
        <v>0</v>
      </c>
      <c r="C24" s="15">
        <f t="shared" si="2"/>
        <v>0</v>
      </c>
      <c r="D24" s="14">
        <v>0</v>
      </c>
      <c r="E24" s="15">
        <f t="shared" si="3"/>
        <v>0</v>
      </c>
      <c r="F24" s="17">
        <v>0</v>
      </c>
      <c r="G24" s="14">
        <v>0</v>
      </c>
      <c r="H24" s="15">
        <f t="shared" si="4"/>
        <v>0</v>
      </c>
      <c r="I24" s="14">
        <v>0</v>
      </c>
      <c r="J24" s="15">
        <f t="shared" si="5"/>
        <v>0</v>
      </c>
      <c r="K24" s="17">
        <v>0</v>
      </c>
      <c r="L24" s="14">
        <v>0</v>
      </c>
      <c r="M24" s="15">
        <f t="shared" si="6"/>
        <v>0</v>
      </c>
      <c r="N24" s="14">
        <v>0</v>
      </c>
      <c r="O24" s="15">
        <f t="shared" si="7"/>
        <v>0</v>
      </c>
      <c r="P24" s="17">
        <v>0</v>
      </c>
    </row>
    <row r="25" spans="1:16" ht="60">
      <c r="A25" s="30" t="s">
        <v>68</v>
      </c>
      <c r="B25" s="14">
        <v>62</v>
      </c>
      <c r="C25" s="15">
        <f t="shared" si="2"/>
        <v>2.662133597027685</v>
      </c>
      <c r="D25" s="14">
        <v>28</v>
      </c>
      <c r="E25" s="15">
        <f t="shared" si="3"/>
        <v>1.2015223287905776</v>
      </c>
      <c r="F25" s="16">
        <f aca="true" t="shared" si="9" ref="F25:F30">(C25*100/E25)-100</f>
        <v>121.56338948002093</v>
      </c>
      <c r="G25" s="14">
        <v>58</v>
      </c>
      <c r="H25" s="15">
        <f t="shared" si="4"/>
        <v>15.42815798433776</v>
      </c>
      <c r="I25" s="14">
        <v>26</v>
      </c>
      <c r="J25" s="15">
        <f t="shared" si="5"/>
        <v>6.982415056235297</v>
      </c>
      <c r="K25" s="16">
        <f aca="true" t="shared" si="10" ref="K25:K30">(H25*100/J25)-100</f>
        <v>120.95733152615176</v>
      </c>
      <c r="L25" s="14">
        <v>58</v>
      </c>
      <c r="M25" s="15">
        <f t="shared" si="6"/>
        <v>18.3084853516334</v>
      </c>
      <c r="N25" s="14">
        <v>25</v>
      </c>
      <c r="O25" s="15">
        <f t="shared" si="7"/>
        <v>8.056329858369722</v>
      </c>
      <c r="P25" s="16">
        <f aca="true" t="shared" si="11" ref="P25:P30">(M25*100/O25)-100</f>
        <v>127.25590527568474</v>
      </c>
    </row>
    <row r="26" spans="1:16" ht="60">
      <c r="A26" s="30" t="s">
        <v>69</v>
      </c>
      <c r="B26" s="14">
        <v>15</v>
      </c>
      <c r="C26" s="15">
        <f t="shared" si="2"/>
        <v>0.6440645799260528</v>
      </c>
      <c r="D26" s="14">
        <v>25</v>
      </c>
      <c r="E26" s="15">
        <f t="shared" si="3"/>
        <v>1.0727877935630157</v>
      </c>
      <c r="F26" s="16">
        <f t="shared" si="9"/>
        <v>-39.96346865702659</v>
      </c>
      <c r="G26" s="14">
        <v>7</v>
      </c>
      <c r="H26" s="15">
        <f t="shared" si="4"/>
        <v>1.8620190670752468</v>
      </c>
      <c r="I26" s="14">
        <v>15</v>
      </c>
      <c r="J26" s="15">
        <f t="shared" si="5"/>
        <v>4.028316378597286</v>
      </c>
      <c r="K26" s="16">
        <f t="shared" si="10"/>
        <v>-53.77674214050619</v>
      </c>
      <c r="L26" s="14">
        <v>5</v>
      </c>
      <c r="M26" s="15">
        <f t="shared" si="6"/>
        <v>1.5783177027270174</v>
      </c>
      <c r="N26" s="14">
        <v>13</v>
      </c>
      <c r="O26" s="15">
        <f t="shared" si="7"/>
        <v>4.189291526352255</v>
      </c>
      <c r="P26" s="16">
        <f t="shared" si="11"/>
        <v>-62.324949390635815</v>
      </c>
    </row>
    <row r="27" spans="1:16" ht="45">
      <c r="A27" s="30" t="s">
        <v>70</v>
      </c>
      <c r="B27" s="14">
        <v>1425</v>
      </c>
      <c r="C27" s="15">
        <f t="shared" si="2"/>
        <v>61.186135092975015</v>
      </c>
      <c r="D27" s="14">
        <v>1466</v>
      </c>
      <c r="E27" s="15">
        <f t="shared" si="3"/>
        <v>62.90827621453524</v>
      </c>
      <c r="F27" s="16">
        <f t="shared" si="9"/>
        <v>-2.7375430153056897</v>
      </c>
      <c r="G27" s="14">
        <v>1270</v>
      </c>
      <c r="H27" s="15">
        <f t="shared" si="4"/>
        <v>337.82345931222335</v>
      </c>
      <c r="I27" s="14">
        <v>1351</v>
      </c>
      <c r="J27" s="15">
        <f t="shared" si="5"/>
        <v>362.8170284989956</v>
      </c>
      <c r="K27" s="16">
        <f t="shared" si="10"/>
        <v>-6.888753069328843</v>
      </c>
      <c r="L27" s="14">
        <v>1258</v>
      </c>
      <c r="M27" s="15">
        <f t="shared" si="6"/>
        <v>397.10473400611755</v>
      </c>
      <c r="N27" s="14">
        <v>1345</v>
      </c>
      <c r="O27" s="15">
        <f t="shared" si="7"/>
        <v>433.430546380291</v>
      </c>
      <c r="P27" s="16">
        <f t="shared" si="11"/>
        <v>-8.380999603636894</v>
      </c>
    </row>
    <row r="28" spans="1:16" ht="60">
      <c r="A28" s="30" t="s">
        <v>71</v>
      </c>
      <c r="B28" s="14">
        <v>959</v>
      </c>
      <c r="C28" s="15">
        <f t="shared" si="2"/>
        <v>41.17719547660564</v>
      </c>
      <c r="D28" s="14">
        <v>985</v>
      </c>
      <c r="E28" s="15">
        <f t="shared" si="3"/>
        <v>42.26783906638282</v>
      </c>
      <c r="F28" s="16">
        <f t="shared" si="9"/>
        <v>-2.5803154688468766</v>
      </c>
      <c r="G28" s="14">
        <v>881</v>
      </c>
      <c r="H28" s="15">
        <f t="shared" si="4"/>
        <v>234.3483997276132</v>
      </c>
      <c r="I28" s="14">
        <v>921</v>
      </c>
      <c r="J28" s="15">
        <f t="shared" si="5"/>
        <v>247.3386256458734</v>
      </c>
      <c r="K28" s="16">
        <f t="shared" si="10"/>
        <v>-5.252000525327944</v>
      </c>
      <c r="L28" s="14">
        <v>877</v>
      </c>
      <c r="M28" s="15">
        <f t="shared" si="6"/>
        <v>276.83692505831885</v>
      </c>
      <c r="N28" s="14">
        <v>918</v>
      </c>
      <c r="O28" s="15">
        <f t="shared" si="7"/>
        <v>295.8284323993362</v>
      </c>
      <c r="P28" s="16">
        <f t="shared" si="11"/>
        <v>-6.41977080667516</v>
      </c>
    </row>
    <row r="29" spans="1:16" ht="60">
      <c r="A29" s="30" t="s">
        <v>72</v>
      </c>
      <c r="B29" s="14">
        <v>413</v>
      </c>
      <c r="C29" s="15">
        <f t="shared" si="2"/>
        <v>17.73324476729732</v>
      </c>
      <c r="D29" s="14">
        <v>444</v>
      </c>
      <c r="E29" s="15">
        <f t="shared" si="3"/>
        <v>19.05271121367916</v>
      </c>
      <c r="F29" s="16">
        <f t="shared" si="9"/>
        <v>-6.925347429999931</v>
      </c>
      <c r="G29" s="14">
        <v>341</v>
      </c>
      <c r="H29" s="15">
        <f t="shared" si="4"/>
        <v>90.70692883895131</v>
      </c>
      <c r="I29" s="14">
        <v>397</v>
      </c>
      <c r="J29" s="15">
        <f t="shared" si="5"/>
        <v>106.61610682020819</v>
      </c>
      <c r="K29" s="16">
        <f t="shared" si="10"/>
        <v>-14.921927329503106</v>
      </c>
      <c r="L29" s="14">
        <v>333</v>
      </c>
      <c r="M29" s="15">
        <f t="shared" si="6"/>
        <v>105.11595900161936</v>
      </c>
      <c r="N29" s="14">
        <v>394</v>
      </c>
      <c r="O29" s="15">
        <f t="shared" si="7"/>
        <v>126.9677585679068</v>
      </c>
      <c r="P29" s="16">
        <f t="shared" si="11"/>
        <v>-17.21051061526012</v>
      </c>
    </row>
    <row r="30" spans="1:16" ht="60">
      <c r="A30" s="30" t="s">
        <v>73</v>
      </c>
      <c r="B30" s="14">
        <v>3177</v>
      </c>
      <c r="C30" s="15">
        <f t="shared" si="2"/>
        <v>136.41287802833799</v>
      </c>
      <c r="D30" s="14">
        <v>3501</v>
      </c>
      <c r="E30" s="15">
        <f t="shared" si="3"/>
        <v>150.23320261056472</v>
      </c>
      <c r="F30" s="16">
        <f t="shared" si="9"/>
        <v>-9.199247797473802</v>
      </c>
      <c r="G30" s="14">
        <v>2303</v>
      </c>
      <c r="H30" s="15">
        <f t="shared" si="4"/>
        <v>612.6042730677563</v>
      </c>
      <c r="I30" s="14">
        <v>2584</v>
      </c>
      <c r="J30" s="15">
        <f t="shared" si="5"/>
        <v>693.9446348196925</v>
      </c>
      <c r="K30" s="16">
        <f t="shared" si="10"/>
        <v>-11.721448321748454</v>
      </c>
      <c r="L30" s="14">
        <v>2248</v>
      </c>
      <c r="M30" s="15">
        <f t="shared" si="6"/>
        <v>709.611639146067</v>
      </c>
      <c r="N30" s="14">
        <v>2524</v>
      </c>
      <c r="O30" s="15">
        <f t="shared" si="7"/>
        <v>813.367062501007</v>
      </c>
      <c r="P30" s="16">
        <f t="shared" si="11"/>
        <v>-12.756285340090415</v>
      </c>
    </row>
    <row r="31" spans="1:16" ht="15">
      <c r="A31" s="29" t="s">
        <v>74</v>
      </c>
      <c r="B31" s="14">
        <v>2</v>
      </c>
      <c r="C31" s="15">
        <f t="shared" si="2"/>
        <v>0.0858752773234737</v>
      </c>
      <c r="D31" s="14">
        <v>2</v>
      </c>
      <c r="E31" s="15">
        <f t="shared" si="3"/>
        <v>0.08582302348504126</v>
      </c>
      <c r="F31" s="16">
        <v>0</v>
      </c>
      <c r="G31" s="14">
        <v>2</v>
      </c>
      <c r="H31" s="15">
        <f t="shared" si="4"/>
        <v>0.5320054477357848</v>
      </c>
      <c r="I31" s="14">
        <v>2</v>
      </c>
      <c r="J31" s="15">
        <f t="shared" si="5"/>
        <v>0.5371088504796382</v>
      </c>
      <c r="K31" s="16">
        <v>0</v>
      </c>
      <c r="L31" s="14">
        <v>2</v>
      </c>
      <c r="M31" s="15">
        <f t="shared" si="6"/>
        <v>0.6313270810908069</v>
      </c>
      <c r="N31" s="14">
        <v>2</v>
      </c>
      <c r="O31" s="15">
        <f t="shared" si="7"/>
        <v>0.6445063886695777</v>
      </c>
      <c r="P31" s="16">
        <v>0</v>
      </c>
    </row>
    <row r="32" spans="1:16" ht="15">
      <c r="A32" s="29" t="s">
        <v>75</v>
      </c>
      <c r="B32" s="14">
        <v>73</v>
      </c>
      <c r="C32" s="15">
        <f t="shared" si="2"/>
        <v>3.1344476223067903</v>
      </c>
      <c r="D32" s="14">
        <v>94</v>
      </c>
      <c r="E32" s="15">
        <f t="shared" si="3"/>
        <v>4.03368210379694</v>
      </c>
      <c r="F32" s="16">
        <f>(C32*100/E32)-100</f>
        <v>-22.293142056080526</v>
      </c>
      <c r="G32" s="14">
        <v>67</v>
      </c>
      <c r="H32" s="15">
        <f t="shared" si="4"/>
        <v>17.82218249914879</v>
      </c>
      <c r="I32" s="14">
        <v>84</v>
      </c>
      <c r="J32" s="15">
        <f t="shared" si="5"/>
        <v>22.558571720144805</v>
      </c>
      <c r="K32" s="16">
        <f>(H32*100/J32)-100</f>
        <v>-20.995962331987613</v>
      </c>
      <c r="L32" s="14">
        <v>67</v>
      </c>
      <c r="M32" s="15">
        <f t="shared" si="6"/>
        <v>21.149457216542032</v>
      </c>
      <c r="N32" s="14">
        <v>81</v>
      </c>
      <c r="O32" s="15">
        <f t="shared" si="7"/>
        <v>26.102508741117898</v>
      </c>
      <c r="P32" s="16">
        <f>(M32*100/O32)-100</f>
        <v>-18.97538498578716</v>
      </c>
    </row>
    <row r="33" spans="1:16" ht="15">
      <c r="A33" s="29" t="s">
        <v>76</v>
      </c>
      <c r="B33" s="14">
        <v>21</v>
      </c>
      <c r="C33" s="15">
        <f t="shared" si="2"/>
        <v>0.9016904118964739</v>
      </c>
      <c r="D33" s="14">
        <v>28</v>
      </c>
      <c r="E33" s="15">
        <f t="shared" si="3"/>
        <v>1.2015223287905776</v>
      </c>
      <c r="F33" s="16">
        <f>(C33*100/E33)-100</f>
        <v>-24.95433582128325</v>
      </c>
      <c r="G33" s="14">
        <v>17</v>
      </c>
      <c r="H33" s="15">
        <f t="shared" si="4"/>
        <v>4.522046305754171</v>
      </c>
      <c r="I33" s="14">
        <v>26</v>
      </c>
      <c r="J33" s="15">
        <f t="shared" si="5"/>
        <v>6.982415056235297</v>
      </c>
      <c r="K33" s="16">
        <f>(H33*100/J33)-100</f>
        <v>-35.23664420785208</v>
      </c>
      <c r="L33" s="14">
        <v>17</v>
      </c>
      <c r="M33" s="15">
        <f t="shared" si="6"/>
        <v>5.366280189271859</v>
      </c>
      <c r="N33" s="14">
        <v>24</v>
      </c>
      <c r="O33" s="15">
        <f t="shared" si="7"/>
        <v>7.734076664034932</v>
      </c>
      <c r="P33" s="16">
        <f>(M33*100/O33)-100</f>
        <v>-30.61511512775428</v>
      </c>
    </row>
    <row r="34" spans="1:16" ht="15">
      <c r="A34" s="29" t="s">
        <v>10</v>
      </c>
      <c r="B34" s="14">
        <v>693</v>
      </c>
      <c r="C34" s="15">
        <f t="shared" si="2"/>
        <v>29.75578359258364</v>
      </c>
      <c r="D34" s="14">
        <v>691</v>
      </c>
      <c r="E34" s="15">
        <f t="shared" si="3"/>
        <v>29.651854614081756</v>
      </c>
      <c r="F34" s="16">
        <f aca="true" t="shared" si="12" ref="F34:F43">(C34*100/E34)-100</f>
        <v>0.3504973967210958</v>
      </c>
      <c r="G34" s="14">
        <v>8</v>
      </c>
      <c r="H34" s="15">
        <f t="shared" si="4"/>
        <v>2.1280217909431394</v>
      </c>
      <c r="I34" s="14">
        <v>21</v>
      </c>
      <c r="J34" s="15">
        <f t="shared" si="5"/>
        <v>5.639642930036201</v>
      </c>
      <c r="K34" s="16">
        <f>(H34*100/J34)-100</f>
        <v>-62.26672827796423</v>
      </c>
      <c r="L34" s="14">
        <v>6</v>
      </c>
      <c r="M34" s="15">
        <f t="shared" si="6"/>
        <v>1.8939812432724208</v>
      </c>
      <c r="N34" s="14">
        <v>21</v>
      </c>
      <c r="O34" s="15">
        <f t="shared" si="7"/>
        <v>6.767317081030566</v>
      </c>
      <c r="P34" s="16">
        <f>(M34*100/O34)-100</f>
        <v>-72.01281954732946</v>
      </c>
    </row>
    <row r="35" spans="1:16" ht="15">
      <c r="A35" s="29" t="s">
        <v>77</v>
      </c>
      <c r="B35" s="14">
        <v>160</v>
      </c>
      <c r="C35" s="15">
        <f t="shared" si="2"/>
        <v>6.870022185877897</v>
      </c>
      <c r="D35" s="14">
        <v>140</v>
      </c>
      <c r="E35" s="15">
        <f t="shared" si="3"/>
        <v>6.007611643952888</v>
      </c>
      <c r="F35" s="16">
        <f t="shared" si="12"/>
        <v>14.355297796139823</v>
      </c>
      <c r="G35" s="14">
        <v>4</v>
      </c>
      <c r="H35" s="15">
        <f t="shared" si="4"/>
        <v>1.0640108954715697</v>
      </c>
      <c r="I35" s="14">
        <v>19</v>
      </c>
      <c r="J35" s="15">
        <f t="shared" si="5"/>
        <v>5.102534079556563</v>
      </c>
      <c r="K35" s="16">
        <f>(H35*100/J35)-100</f>
        <v>-79.14740246940129</v>
      </c>
      <c r="L35" s="14">
        <v>3</v>
      </c>
      <c r="M35" s="15">
        <f t="shared" si="6"/>
        <v>0.9469906216362104</v>
      </c>
      <c r="N35" s="14">
        <v>19</v>
      </c>
      <c r="O35" s="15">
        <f t="shared" si="7"/>
        <v>6.122810692360988</v>
      </c>
      <c r="P35" s="16">
        <f>(M35*100/O35)-100</f>
        <v>-84.53340027615576</v>
      </c>
    </row>
    <row r="36" spans="1:16" ht="15">
      <c r="A36" s="29" t="s">
        <v>78</v>
      </c>
      <c r="B36" s="14">
        <v>24</v>
      </c>
      <c r="C36" s="15">
        <f t="shared" si="2"/>
        <v>1.0305033278816844</v>
      </c>
      <c r="D36" s="14">
        <v>58</v>
      </c>
      <c r="E36" s="15">
        <f t="shared" si="3"/>
        <v>2.4888676810661967</v>
      </c>
      <c r="F36" s="16">
        <f t="shared" si="12"/>
        <v>-58.595495625535584</v>
      </c>
      <c r="G36" s="14">
        <v>3</v>
      </c>
      <c r="H36" s="15">
        <f t="shared" si="4"/>
        <v>0.7980081716036772</v>
      </c>
      <c r="I36" s="14">
        <v>17</v>
      </c>
      <c r="J36" s="15">
        <f t="shared" si="5"/>
        <v>4.565425229076925</v>
      </c>
      <c r="K36" s="16">
        <f>(H36*100/J36)-100</f>
        <v>-82.52061677582167</v>
      </c>
      <c r="L36" s="14">
        <v>3</v>
      </c>
      <c r="M36" s="15">
        <f t="shared" si="6"/>
        <v>0.9469906216362104</v>
      </c>
      <c r="N36" s="14">
        <v>17</v>
      </c>
      <c r="O36" s="15">
        <f t="shared" si="7"/>
        <v>5.47830430369141</v>
      </c>
      <c r="P36" s="16">
        <f>(M36*100/O36)-100</f>
        <v>-82.71380030864466</v>
      </c>
    </row>
    <row r="37" spans="1:16" ht="15">
      <c r="A37" s="29" t="s">
        <v>79</v>
      </c>
      <c r="B37" s="14">
        <v>35</v>
      </c>
      <c r="C37" s="15">
        <f t="shared" si="2"/>
        <v>1.5028173531607898</v>
      </c>
      <c r="D37" s="14">
        <v>23</v>
      </c>
      <c r="E37" s="15">
        <f t="shared" si="3"/>
        <v>0.9869647700779746</v>
      </c>
      <c r="F37" s="16">
        <f t="shared" si="12"/>
        <v>52.26656500029486</v>
      </c>
      <c r="G37" s="14">
        <v>0</v>
      </c>
      <c r="H37" s="15">
        <f t="shared" si="4"/>
        <v>0</v>
      </c>
      <c r="I37" s="14">
        <v>0</v>
      </c>
      <c r="J37" s="15">
        <f t="shared" si="5"/>
        <v>0</v>
      </c>
      <c r="K37" s="17">
        <v>0</v>
      </c>
      <c r="L37" s="14">
        <v>0</v>
      </c>
      <c r="M37" s="15">
        <f t="shared" si="6"/>
        <v>0</v>
      </c>
      <c r="N37" s="14">
        <v>0</v>
      </c>
      <c r="O37" s="15">
        <f t="shared" si="7"/>
        <v>0</v>
      </c>
      <c r="P37" s="17">
        <v>0</v>
      </c>
    </row>
    <row r="38" spans="1:16" ht="15">
      <c r="A38" s="29" t="s">
        <v>80</v>
      </c>
      <c r="B38" s="14">
        <v>72</v>
      </c>
      <c r="C38" s="15">
        <f t="shared" si="2"/>
        <v>3.0915099836450533</v>
      </c>
      <c r="D38" s="14">
        <v>44</v>
      </c>
      <c r="E38" s="15">
        <f t="shared" si="3"/>
        <v>1.8881065166709077</v>
      </c>
      <c r="F38" s="16">
        <f t="shared" si="12"/>
        <v>63.735994571745636</v>
      </c>
      <c r="G38" s="14">
        <v>1</v>
      </c>
      <c r="H38" s="15">
        <f t="shared" si="4"/>
        <v>0.2660027238678924</v>
      </c>
      <c r="I38" s="14">
        <v>0</v>
      </c>
      <c r="J38" s="15">
        <f t="shared" si="5"/>
        <v>0</v>
      </c>
      <c r="K38" s="16">
        <v>100</v>
      </c>
      <c r="L38" s="14">
        <v>0</v>
      </c>
      <c r="M38" s="15">
        <f t="shared" si="6"/>
        <v>0</v>
      </c>
      <c r="N38" s="14">
        <v>0</v>
      </c>
      <c r="O38" s="15">
        <f t="shared" si="7"/>
        <v>0</v>
      </c>
      <c r="P38" s="17">
        <v>0</v>
      </c>
    </row>
    <row r="39" spans="1:16" ht="15">
      <c r="A39" s="29" t="s">
        <v>115</v>
      </c>
      <c r="B39" s="14">
        <v>11</v>
      </c>
      <c r="C39" s="15">
        <f t="shared" si="2"/>
        <v>0.4723140252791054</v>
      </c>
      <c r="D39" s="14">
        <v>13</v>
      </c>
      <c r="E39" s="15">
        <f t="shared" si="3"/>
        <v>0.5578496526527682</v>
      </c>
      <c r="F39" s="16">
        <f t="shared" si="12"/>
        <v>-15.33309682401186</v>
      </c>
      <c r="G39" s="14">
        <v>0</v>
      </c>
      <c r="H39" s="15">
        <f t="shared" si="4"/>
        <v>0</v>
      </c>
      <c r="I39" s="14">
        <v>2</v>
      </c>
      <c r="J39" s="15">
        <f t="shared" si="5"/>
        <v>0.5371088504796382</v>
      </c>
      <c r="K39" s="16">
        <v>0</v>
      </c>
      <c r="L39" s="14">
        <v>0</v>
      </c>
      <c r="M39" s="15">
        <f t="shared" si="6"/>
        <v>0</v>
      </c>
      <c r="N39" s="14">
        <v>2</v>
      </c>
      <c r="O39" s="15">
        <f t="shared" si="7"/>
        <v>0.6445063886695777</v>
      </c>
      <c r="P39" s="17">
        <v>0</v>
      </c>
    </row>
    <row r="40" spans="1:16" ht="30">
      <c r="A40" s="30" t="s">
        <v>81</v>
      </c>
      <c r="B40" s="14">
        <v>18</v>
      </c>
      <c r="C40" s="15">
        <f t="shared" si="2"/>
        <v>0.7728774959112633</v>
      </c>
      <c r="D40" s="14">
        <v>2</v>
      </c>
      <c r="E40" s="15">
        <f t="shared" si="3"/>
        <v>0.08582302348504126</v>
      </c>
      <c r="F40" s="16">
        <f t="shared" si="12"/>
        <v>800.5479701446011</v>
      </c>
      <c r="G40" s="14">
        <v>0</v>
      </c>
      <c r="H40" s="15">
        <f t="shared" si="4"/>
        <v>0</v>
      </c>
      <c r="I40" s="14">
        <v>0</v>
      </c>
      <c r="J40" s="15">
        <f t="shared" si="5"/>
        <v>0</v>
      </c>
      <c r="K40" s="16">
        <v>0</v>
      </c>
      <c r="L40" s="14">
        <v>0</v>
      </c>
      <c r="M40" s="15">
        <f t="shared" si="6"/>
        <v>0</v>
      </c>
      <c r="N40" s="14">
        <v>0</v>
      </c>
      <c r="O40" s="15">
        <f t="shared" si="7"/>
        <v>0</v>
      </c>
      <c r="P40" s="17">
        <v>0</v>
      </c>
    </row>
    <row r="41" spans="1:16" ht="30">
      <c r="A41" s="30" t="s">
        <v>82</v>
      </c>
      <c r="B41" s="14">
        <v>231</v>
      </c>
      <c r="C41" s="15">
        <f t="shared" si="2"/>
        <v>9.918594530861213</v>
      </c>
      <c r="D41" s="14">
        <v>203</v>
      </c>
      <c r="E41" s="15">
        <f t="shared" si="3"/>
        <v>8.711036883731689</v>
      </c>
      <c r="F41" s="16">
        <f t="shared" si="12"/>
        <v>13.862387029777139</v>
      </c>
      <c r="G41" s="14">
        <v>4</v>
      </c>
      <c r="H41" s="15">
        <f t="shared" si="4"/>
        <v>1.0640108954715697</v>
      </c>
      <c r="I41" s="14">
        <v>2</v>
      </c>
      <c r="J41" s="15">
        <f t="shared" si="5"/>
        <v>0.5371088504796382</v>
      </c>
      <c r="K41" s="16">
        <v>100</v>
      </c>
      <c r="L41" s="14">
        <v>3</v>
      </c>
      <c r="M41" s="15">
        <f t="shared" si="6"/>
        <v>0.9469906216362104</v>
      </c>
      <c r="N41" s="14">
        <v>2</v>
      </c>
      <c r="O41" s="15">
        <f t="shared" si="7"/>
        <v>0.6445063886695777</v>
      </c>
      <c r="P41" s="16">
        <f>(M41*100/O41)-100</f>
        <v>46.93269737652031</v>
      </c>
    </row>
    <row r="42" spans="1:16" ht="30">
      <c r="A42" s="30" t="s">
        <v>83</v>
      </c>
      <c r="B42" s="14">
        <v>37</v>
      </c>
      <c r="C42" s="15">
        <f t="shared" si="2"/>
        <v>1.5886926304842637</v>
      </c>
      <c r="D42" s="14">
        <v>46</v>
      </c>
      <c r="E42" s="15">
        <f t="shared" si="3"/>
        <v>1.9739295401559491</v>
      </c>
      <c r="F42" s="16">
        <f t="shared" si="12"/>
        <v>-19.516244214129856</v>
      </c>
      <c r="G42" s="14">
        <v>0</v>
      </c>
      <c r="H42" s="15">
        <f t="shared" si="4"/>
        <v>0</v>
      </c>
      <c r="I42" s="14">
        <v>0</v>
      </c>
      <c r="J42" s="15">
        <f t="shared" si="5"/>
        <v>0</v>
      </c>
      <c r="K42" s="16">
        <v>0</v>
      </c>
      <c r="L42" s="14">
        <v>0</v>
      </c>
      <c r="M42" s="15">
        <f t="shared" si="6"/>
        <v>0</v>
      </c>
      <c r="N42" s="14">
        <v>0</v>
      </c>
      <c r="O42" s="15">
        <f t="shared" si="7"/>
        <v>0</v>
      </c>
      <c r="P42" s="16">
        <v>0</v>
      </c>
    </row>
    <row r="43" spans="1:16" ht="30">
      <c r="A43" s="30" t="s">
        <v>84</v>
      </c>
      <c r="B43" s="14">
        <v>192</v>
      </c>
      <c r="C43" s="15">
        <f t="shared" si="2"/>
        <v>8.244026623053475</v>
      </c>
      <c r="D43" s="14">
        <v>155</v>
      </c>
      <c r="E43" s="15">
        <f t="shared" si="3"/>
        <v>6.6512843200906975</v>
      </c>
      <c r="F43" s="16">
        <f t="shared" si="12"/>
        <v>23.946387288719293</v>
      </c>
      <c r="G43" s="14">
        <v>4</v>
      </c>
      <c r="H43" s="15">
        <f t="shared" si="4"/>
        <v>1.0640108954715697</v>
      </c>
      <c r="I43" s="14">
        <v>2</v>
      </c>
      <c r="J43" s="15">
        <f t="shared" si="5"/>
        <v>0.5371088504796382</v>
      </c>
      <c r="K43" s="16">
        <v>100</v>
      </c>
      <c r="L43" s="14">
        <v>3</v>
      </c>
      <c r="M43" s="15">
        <f t="shared" si="6"/>
        <v>0.9469906216362104</v>
      </c>
      <c r="N43" s="14">
        <v>2</v>
      </c>
      <c r="O43" s="15">
        <f t="shared" si="7"/>
        <v>0.6445063886695777</v>
      </c>
      <c r="P43" s="16">
        <f>(M43*100/O43)-100</f>
        <v>46.93269737652031</v>
      </c>
    </row>
    <row r="44" spans="1:16" ht="30">
      <c r="A44" s="31" t="s">
        <v>85</v>
      </c>
      <c r="B44" s="14">
        <v>2</v>
      </c>
      <c r="C44" s="15">
        <f t="shared" si="2"/>
        <v>0.0858752773234737</v>
      </c>
      <c r="D44" s="14">
        <v>2</v>
      </c>
      <c r="E44" s="15">
        <f t="shared" si="3"/>
        <v>0.08582302348504126</v>
      </c>
      <c r="F44" s="16">
        <v>0</v>
      </c>
      <c r="G44" s="14">
        <v>0</v>
      </c>
      <c r="H44" s="15">
        <f t="shared" si="4"/>
        <v>0</v>
      </c>
      <c r="I44" s="14">
        <v>0</v>
      </c>
      <c r="J44" s="15">
        <f t="shared" si="5"/>
        <v>0</v>
      </c>
      <c r="K44" s="17">
        <v>0</v>
      </c>
      <c r="L44" s="14">
        <v>0</v>
      </c>
      <c r="M44" s="15">
        <f t="shared" si="6"/>
        <v>0</v>
      </c>
      <c r="N44" s="14">
        <v>0</v>
      </c>
      <c r="O44" s="15">
        <f t="shared" si="7"/>
        <v>0</v>
      </c>
      <c r="P44" s="17">
        <v>0</v>
      </c>
    </row>
    <row r="45" spans="1:16" ht="15">
      <c r="A45" s="29" t="s">
        <v>86</v>
      </c>
      <c r="B45" s="14">
        <v>32</v>
      </c>
      <c r="C45" s="15">
        <f t="shared" si="2"/>
        <v>1.3740044371755793</v>
      </c>
      <c r="D45" s="14">
        <v>348</v>
      </c>
      <c r="E45" s="15">
        <f t="shared" si="3"/>
        <v>14.93320608639718</v>
      </c>
      <c r="F45" s="16">
        <f>(C45*100/E45)-100</f>
        <v>-90.7989990278968</v>
      </c>
      <c r="G45" s="14">
        <v>0</v>
      </c>
      <c r="H45" s="15">
        <f t="shared" si="4"/>
        <v>0</v>
      </c>
      <c r="I45" s="14">
        <v>0</v>
      </c>
      <c r="J45" s="15">
        <f t="shared" si="5"/>
        <v>0</v>
      </c>
      <c r="K45" s="16">
        <v>0</v>
      </c>
      <c r="L45" s="14">
        <v>0</v>
      </c>
      <c r="M45" s="15">
        <f t="shared" si="6"/>
        <v>0</v>
      </c>
      <c r="N45" s="14">
        <v>0</v>
      </c>
      <c r="O45" s="15">
        <f t="shared" si="7"/>
        <v>0</v>
      </c>
      <c r="P45" s="17">
        <v>0</v>
      </c>
    </row>
    <row r="46" spans="1:16" ht="15">
      <c r="A46" s="29" t="s">
        <v>87</v>
      </c>
      <c r="B46" s="14">
        <v>0</v>
      </c>
      <c r="C46" s="15">
        <f t="shared" si="2"/>
        <v>0</v>
      </c>
      <c r="D46" s="14">
        <v>0</v>
      </c>
      <c r="E46" s="15">
        <f t="shared" si="3"/>
        <v>0</v>
      </c>
      <c r="F46" s="17">
        <v>0</v>
      </c>
      <c r="G46" s="14">
        <v>0</v>
      </c>
      <c r="H46" s="15">
        <f t="shared" si="4"/>
        <v>0</v>
      </c>
      <c r="I46" s="14">
        <v>0</v>
      </c>
      <c r="J46" s="15">
        <f t="shared" si="5"/>
        <v>0</v>
      </c>
      <c r="K46" s="17">
        <v>0</v>
      </c>
      <c r="L46" s="14">
        <v>0</v>
      </c>
      <c r="M46" s="15">
        <f t="shared" si="6"/>
        <v>0</v>
      </c>
      <c r="N46" s="14">
        <v>0</v>
      </c>
      <c r="O46" s="15">
        <f t="shared" si="7"/>
        <v>0</v>
      </c>
      <c r="P46" s="17">
        <v>0</v>
      </c>
    </row>
    <row r="47" spans="1:16" ht="15">
      <c r="A47" s="29" t="s">
        <v>11</v>
      </c>
      <c r="B47" s="14">
        <v>0</v>
      </c>
      <c r="C47" s="15">
        <f t="shared" si="2"/>
        <v>0</v>
      </c>
      <c r="D47" s="14">
        <v>0</v>
      </c>
      <c r="E47" s="15">
        <f t="shared" si="3"/>
        <v>0</v>
      </c>
      <c r="F47" s="17">
        <v>0</v>
      </c>
      <c r="G47" s="14">
        <v>0</v>
      </c>
      <c r="H47" s="15">
        <f t="shared" si="4"/>
        <v>0</v>
      </c>
      <c r="I47" s="14">
        <v>0</v>
      </c>
      <c r="J47" s="15">
        <f t="shared" si="5"/>
        <v>0</v>
      </c>
      <c r="K47" s="17">
        <v>0</v>
      </c>
      <c r="L47" s="14">
        <v>0</v>
      </c>
      <c r="M47" s="15">
        <f t="shared" si="6"/>
        <v>0</v>
      </c>
      <c r="N47" s="14">
        <v>0</v>
      </c>
      <c r="O47" s="15">
        <f t="shared" si="7"/>
        <v>0</v>
      </c>
      <c r="P47" s="17">
        <v>0</v>
      </c>
    </row>
    <row r="48" spans="1:16" ht="15">
      <c r="A48" s="29" t="s">
        <v>12</v>
      </c>
      <c r="B48" s="14">
        <v>66</v>
      </c>
      <c r="C48" s="15">
        <f t="shared" si="2"/>
        <v>2.8338841516746323</v>
      </c>
      <c r="D48" s="14">
        <v>78</v>
      </c>
      <c r="E48" s="15">
        <f t="shared" si="3"/>
        <v>3.347097915916609</v>
      </c>
      <c r="F48" s="16">
        <f>(C48*100/E48)-100</f>
        <v>-15.33309682401186</v>
      </c>
      <c r="G48" s="14">
        <v>65</v>
      </c>
      <c r="H48" s="15">
        <f t="shared" si="4"/>
        <v>17.290177051413007</v>
      </c>
      <c r="I48" s="14">
        <v>77</v>
      </c>
      <c r="J48" s="15">
        <f t="shared" si="5"/>
        <v>20.67869074346607</v>
      </c>
      <c r="K48" s="16">
        <f>(H48*100/J48)-100</f>
        <v>-16.38650016139802</v>
      </c>
      <c r="L48" s="14">
        <v>64</v>
      </c>
      <c r="M48" s="15">
        <f t="shared" si="6"/>
        <v>20.20246659490582</v>
      </c>
      <c r="N48" s="14">
        <v>77</v>
      </c>
      <c r="O48" s="15">
        <f t="shared" si="7"/>
        <v>24.813495963778742</v>
      </c>
      <c r="P48" s="16">
        <f>(M48*100/O48)-100</f>
        <v>-18.582747774049352</v>
      </c>
    </row>
    <row r="49" spans="1:16" ht="45">
      <c r="A49" s="30" t="s">
        <v>107</v>
      </c>
      <c r="B49" s="14">
        <v>3</v>
      </c>
      <c r="C49" s="15">
        <f t="shared" si="2"/>
        <v>0.12881291598521055</v>
      </c>
      <c r="D49" s="14">
        <v>8</v>
      </c>
      <c r="E49" s="15">
        <f t="shared" si="3"/>
        <v>0.343292093940165</v>
      </c>
      <c r="F49" s="16">
        <f>(C49*100/E49)-100</f>
        <v>-62.47716791064162</v>
      </c>
      <c r="G49" s="14">
        <v>3</v>
      </c>
      <c r="H49" s="15">
        <f t="shared" si="4"/>
        <v>0.7980081716036772</v>
      </c>
      <c r="I49" s="14">
        <v>8</v>
      </c>
      <c r="J49" s="15">
        <f t="shared" si="5"/>
        <v>2.1484354019185528</v>
      </c>
      <c r="K49" s="16">
        <f>(H49*100/J49)-100</f>
        <v>-62.85631064862105</v>
      </c>
      <c r="L49" s="14">
        <v>3</v>
      </c>
      <c r="M49" s="15">
        <f t="shared" si="6"/>
        <v>0.9469906216362104</v>
      </c>
      <c r="N49" s="14">
        <v>8</v>
      </c>
      <c r="O49" s="15">
        <f t="shared" si="7"/>
        <v>2.5780255546783106</v>
      </c>
      <c r="P49" s="16">
        <f>(M49*100/O49)-100</f>
        <v>-63.26682565586992</v>
      </c>
    </row>
    <row r="50" spans="1:16" ht="15">
      <c r="A50" s="29" t="s">
        <v>13</v>
      </c>
      <c r="B50" s="14">
        <v>347</v>
      </c>
      <c r="C50" s="15">
        <f t="shared" si="2"/>
        <v>14.899360615622689</v>
      </c>
      <c r="D50" s="14">
        <v>358</v>
      </c>
      <c r="E50" s="15">
        <f t="shared" si="3"/>
        <v>15.362321203822386</v>
      </c>
      <c r="F50" s="16">
        <f>(C50*100/E50)-100</f>
        <v>-3.0136109124219246</v>
      </c>
      <c r="G50" s="14">
        <v>338</v>
      </c>
      <c r="H50" s="15">
        <f t="shared" si="4"/>
        <v>89.90892066734763</v>
      </c>
      <c r="I50" s="14">
        <v>355</v>
      </c>
      <c r="J50" s="15">
        <f t="shared" si="5"/>
        <v>95.33682096013578</v>
      </c>
      <c r="K50" s="16">
        <f>(H50*100/J50)-100</f>
        <v>-5.693393421475406</v>
      </c>
      <c r="L50" s="14">
        <v>334</v>
      </c>
      <c r="M50" s="15">
        <f t="shared" si="6"/>
        <v>105.43162254216476</v>
      </c>
      <c r="N50" s="14">
        <v>353</v>
      </c>
      <c r="O50" s="15">
        <f t="shared" si="7"/>
        <v>113.75537760018047</v>
      </c>
      <c r="P50" s="16">
        <f>(M50*100/O50)-100</f>
        <v>-7.317240937190206</v>
      </c>
    </row>
    <row r="51" spans="1:16" ht="15">
      <c r="A51" s="29" t="s">
        <v>14</v>
      </c>
      <c r="B51" s="14">
        <v>10455</v>
      </c>
      <c r="C51" s="15">
        <f t="shared" si="2"/>
        <v>448.9130122084588</v>
      </c>
      <c r="D51" s="14">
        <v>8085</v>
      </c>
      <c r="E51" s="15">
        <f t="shared" si="3"/>
        <v>346.9395724382793</v>
      </c>
      <c r="F51" s="16">
        <f>(C51*100/E51)-100</f>
        <v>29.392276889463375</v>
      </c>
      <c r="G51" s="14">
        <v>9527</v>
      </c>
      <c r="H51" s="15">
        <f t="shared" si="4"/>
        <v>2534.2079502894107</v>
      </c>
      <c r="I51" s="14">
        <v>7079</v>
      </c>
      <c r="J51" s="15">
        <f t="shared" si="5"/>
        <v>1901.0967762726793</v>
      </c>
      <c r="K51" s="16">
        <f>(H51*100/J51)-100</f>
        <v>33.30241689526292</v>
      </c>
      <c r="L51" s="14">
        <v>9122</v>
      </c>
      <c r="M51" s="15">
        <f t="shared" si="6"/>
        <v>2879.4828168551703</v>
      </c>
      <c r="N51" s="14">
        <v>6683</v>
      </c>
      <c r="O51" s="15">
        <f t="shared" si="7"/>
        <v>2153.6180977393938</v>
      </c>
      <c r="P51" s="16">
        <f>(M51*100/O51)-100</f>
        <v>33.704430691667255</v>
      </c>
    </row>
    <row r="52" spans="1:16" ht="15">
      <c r="A52" s="29" t="s">
        <v>56</v>
      </c>
      <c r="B52" s="14">
        <v>3</v>
      </c>
      <c r="C52" s="15">
        <f t="shared" si="2"/>
        <v>0.12881291598521055</v>
      </c>
      <c r="D52" s="14">
        <v>18</v>
      </c>
      <c r="E52" s="15">
        <f t="shared" si="3"/>
        <v>0.7724072113653714</v>
      </c>
      <c r="F52" s="16">
        <f>(C52*100/E52)-100</f>
        <v>-83.32318573806295</v>
      </c>
      <c r="G52" s="14">
        <v>2</v>
      </c>
      <c r="H52" s="15">
        <f t="shared" si="4"/>
        <v>0.5320054477357848</v>
      </c>
      <c r="I52" s="14">
        <v>2</v>
      </c>
      <c r="J52" s="15">
        <f t="shared" si="5"/>
        <v>0.5371088504796382</v>
      </c>
      <c r="K52" s="16">
        <v>0</v>
      </c>
      <c r="L52" s="14">
        <v>2</v>
      </c>
      <c r="M52" s="15">
        <f t="shared" si="6"/>
        <v>0.6313270810908069</v>
      </c>
      <c r="N52" s="14">
        <v>2</v>
      </c>
      <c r="O52" s="15">
        <f t="shared" si="7"/>
        <v>0.6445063886695777</v>
      </c>
      <c r="P52" s="16">
        <v>0</v>
      </c>
    </row>
    <row r="53" spans="1:16" ht="15">
      <c r="A53" s="32" t="s">
        <v>15</v>
      </c>
      <c r="B53" s="14">
        <v>3</v>
      </c>
      <c r="C53" s="15">
        <f t="shared" si="2"/>
        <v>0.12881291598521055</v>
      </c>
      <c r="D53" s="14">
        <v>0</v>
      </c>
      <c r="E53" s="15">
        <f t="shared" si="3"/>
        <v>0</v>
      </c>
      <c r="F53" s="16">
        <v>100</v>
      </c>
      <c r="G53" s="14">
        <v>0</v>
      </c>
      <c r="H53" s="15">
        <f t="shared" si="4"/>
        <v>0</v>
      </c>
      <c r="I53" s="14">
        <v>0</v>
      </c>
      <c r="J53" s="15">
        <f t="shared" si="5"/>
        <v>0</v>
      </c>
      <c r="K53" s="16">
        <v>0</v>
      </c>
      <c r="L53" s="14">
        <v>0</v>
      </c>
      <c r="M53" s="15">
        <f t="shared" si="6"/>
        <v>0</v>
      </c>
      <c r="N53" s="14">
        <v>0</v>
      </c>
      <c r="O53" s="15">
        <f t="shared" si="7"/>
        <v>0</v>
      </c>
      <c r="P53" s="17">
        <v>0</v>
      </c>
    </row>
    <row r="54" spans="1:16" ht="15">
      <c r="A54" s="29" t="s">
        <v>88</v>
      </c>
      <c r="B54" s="14">
        <v>4</v>
      </c>
      <c r="C54" s="15">
        <f t="shared" si="2"/>
        <v>0.1717505546469474</v>
      </c>
      <c r="D54" s="14">
        <v>2</v>
      </c>
      <c r="E54" s="15">
        <f t="shared" si="3"/>
        <v>0.08582302348504126</v>
      </c>
      <c r="F54" s="16">
        <f>(C54*100/E54)-100</f>
        <v>100.12177114324467</v>
      </c>
      <c r="G54" s="14">
        <v>2</v>
      </c>
      <c r="H54" s="15">
        <f t="shared" si="4"/>
        <v>0.5320054477357848</v>
      </c>
      <c r="I54" s="14">
        <v>2</v>
      </c>
      <c r="J54" s="15">
        <f t="shared" si="5"/>
        <v>0.5371088504796382</v>
      </c>
      <c r="K54" s="16">
        <v>0</v>
      </c>
      <c r="L54" s="14">
        <v>2</v>
      </c>
      <c r="M54" s="15">
        <f t="shared" si="6"/>
        <v>0.6313270810908069</v>
      </c>
      <c r="N54" s="14">
        <v>2</v>
      </c>
      <c r="O54" s="15">
        <f t="shared" si="7"/>
        <v>0.6445063886695777</v>
      </c>
      <c r="P54" s="16">
        <v>0</v>
      </c>
    </row>
    <row r="55" spans="1:16" ht="15">
      <c r="A55" s="33" t="s">
        <v>89</v>
      </c>
      <c r="B55" s="14">
        <v>18</v>
      </c>
      <c r="C55" s="15">
        <f t="shared" si="2"/>
        <v>0.7728774959112633</v>
      </c>
      <c r="D55" s="14">
        <v>4</v>
      </c>
      <c r="E55" s="15">
        <f t="shared" si="3"/>
        <v>0.1716460469700825</v>
      </c>
      <c r="F55" s="16">
        <f>(C55*100/E55)-100</f>
        <v>350.27398507230055</v>
      </c>
      <c r="G55" s="14">
        <v>12</v>
      </c>
      <c r="H55" s="15">
        <f t="shared" si="4"/>
        <v>3.192032686414709</v>
      </c>
      <c r="I55" s="14">
        <v>3</v>
      </c>
      <c r="J55" s="15">
        <f t="shared" si="5"/>
        <v>0.8056632757194573</v>
      </c>
      <c r="K55" s="16">
        <f>(H55*100/J55)-100</f>
        <v>296.19935308137553</v>
      </c>
      <c r="L55" s="14">
        <v>12</v>
      </c>
      <c r="M55" s="15">
        <f t="shared" si="6"/>
        <v>3.7879624865448416</v>
      </c>
      <c r="N55" s="14">
        <v>3</v>
      </c>
      <c r="O55" s="15">
        <f t="shared" si="7"/>
        <v>0.9667595830043665</v>
      </c>
      <c r="P55" s="16">
        <f>(M55*100/O55)-100</f>
        <v>291.8205263373875</v>
      </c>
    </row>
    <row r="56" spans="1:16" ht="45">
      <c r="A56" s="30" t="s">
        <v>90</v>
      </c>
      <c r="B56" s="14">
        <v>16</v>
      </c>
      <c r="C56" s="15">
        <f t="shared" si="2"/>
        <v>0.6870022185877896</v>
      </c>
      <c r="D56" s="14">
        <v>4</v>
      </c>
      <c r="E56" s="15">
        <f t="shared" si="3"/>
        <v>0.1716460469700825</v>
      </c>
      <c r="F56" s="16">
        <f>(C56*100/E56)-100</f>
        <v>300.24354228648934</v>
      </c>
      <c r="G56" s="14">
        <v>11</v>
      </c>
      <c r="H56" s="15">
        <f t="shared" si="4"/>
        <v>2.9260299625468167</v>
      </c>
      <c r="I56" s="14">
        <v>3</v>
      </c>
      <c r="J56" s="15">
        <f t="shared" si="5"/>
        <v>0.8056632757194573</v>
      </c>
      <c r="K56" s="16">
        <f>(H56*100/J56)-100</f>
        <v>263.1827403245943</v>
      </c>
      <c r="L56" s="14">
        <v>11</v>
      </c>
      <c r="M56" s="15">
        <f t="shared" si="6"/>
        <v>3.4722989459994382</v>
      </c>
      <c r="N56" s="14">
        <v>3</v>
      </c>
      <c r="O56" s="15">
        <f t="shared" si="7"/>
        <v>0.9667595830043665</v>
      </c>
      <c r="P56" s="16">
        <f>(M56*100/O56)-100</f>
        <v>259.1688158092719</v>
      </c>
    </row>
    <row r="57" spans="1:16" ht="15">
      <c r="A57" s="32" t="s">
        <v>16</v>
      </c>
      <c r="B57" s="14">
        <v>0</v>
      </c>
      <c r="C57" s="15">
        <f t="shared" si="2"/>
        <v>0</v>
      </c>
      <c r="D57" s="14">
        <v>0</v>
      </c>
      <c r="E57" s="15">
        <f t="shared" si="3"/>
        <v>0</v>
      </c>
      <c r="F57" s="16">
        <v>0</v>
      </c>
      <c r="G57" s="14">
        <v>0</v>
      </c>
      <c r="H57" s="15">
        <f t="shared" si="4"/>
        <v>0</v>
      </c>
      <c r="I57" s="14">
        <v>0</v>
      </c>
      <c r="J57" s="15">
        <f t="shared" si="5"/>
        <v>0</v>
      </c>
      <c r="K57" s="17">
        <v>0</v>
      </c>
      <c r="L57" s="14">
        <v>0</v>
      </c>
      <c r="M57" s="15">
        <f t="shared" si="6"/>
        <v>0</v>
      </c>
      <c r="N57" s="14">
        <v>0</v>
      </c>
      <c r="O57" s="15">
        <f t="shared" si="7"/>
        <v>0</v>
      </c>
      <c r="P57" s="17">
        <v>0</v>
      </c>
    </row>
    <row r="58" spans="1:16" ht="15">
      <c r="A58" s="33" t="s">
        <v>17</v>
      </c>
      <c r="B58" s="14">
        <v>0</v>
      </c>
      <c r="C58" s="15">
        <f t="shared" si="2"/>
        <v>0</v>
      </c>
      <c r="D58" s="14">
        <v>1</v>
      </c>
      <c r="E58" s="15">
        <f t="shared" si="3"/>
        <v>0.04291151174252063</v>
      </c>
      <c r="F58" s="16">
        <f>(C58*100/E58)-100</f>
        <v>-100</v>
      </c>
      <c r="G58" s="14">
        <v>0</v>
      </c>
      <c r="H58" s="15">
        <f t="shared" si="4"/>
        <v>0</v>
      </c>
      <c r="I58" s="14">
        <v>0</v>
      </c>
      <c r="J58" s="15">
        <f t="shared" si="5"/>
        <v>0</v>
      </c>
      <c r="K58" s="17">
        <v>0</v>
      </c>
      <c r="L58" s="14">
        <v>0</v>
      </c>
      <c r="M58" s="15">
        <f t="shared" si="6"/>
        <v>0</v>
      </c>
      <c r="N58" s="14">
        <v>0</v>
      </c>
      <c r="O58" s="15">
        <f t="shared" si="7"/>
        <v>0</v>
      </c>
      <c r="P58" s="17">
        <v>0</v>
      </c>
    </row>
    <row r="59" spans="1:16" ht="15">
      <c r="A59" s="32" t="s">
        <v>18</v>
      </c>
      <c r="B59" s="14">
        <v>0</v>
      </c>
      <c r="C59" s="15">
        <f t="shared" si="2"/>
        <v>0</v>
      </c>
      <c r="D59" s="14">
        <v>0</v>
      </c>
      <c r="E59" s="15">
        <f t="shared" si="3"/>
        <v>0</v>
      </c>
      <c r="F59" s="17">
        <v>0</v>
      </c>
      <c r="G59" s="14">
        <v>0</v>
      </c>
      <c r="H59" s="15">
        <f t="shared" si="4"/>
        <v>0</v>
      </c>
      <c r="I59" s="14">
        <v>0</v>
      </c>
      <c r="J59" s="15">
        <f t="shared" si="5"/>
        <v>0</v>
      </c>
      <c r="K59" s="17">
        <v>0</v>
      </c>
      <c r="L59" s="14">
        <v>0</v>
      </c>
      <c r="M59" s="15">
        <f t="shared" si="6"/>
        <v>0</v>
      </c>
      <c r="N59" s="14">
        <v>0</v>
      </c>
      <c r="O59" s="15">
        <f t="shared" si="7"/>
        <v>0</v>
      </c>
      <c r="P59" s="17">
        <v>0</v>
      </c>
    </row>
    <row r="60" spans="1:16" ht="15">
      <c r="A60" s="32" t="s">
        <v>19</v>
      </c>
      <c r="B60" s="14">
        <v>0</v>
      </c>
      <c r="C60" s="15">
        <f t="shared" si="2"/>
        <v>0</v>
      </c>
      <c r="D60" s="14">
        <v>0</v>
      </c>
      <c r="E60" s="15">
        <f t="shared" si="3"/>
        <v>0</v>
      </c>
      <c r="F60" s="16">
        <v>0</v>
      </c>
      <c r="G60" s="14">
        <v>0</v>
      </c>
      <c r="H60" s="15">
        <f t="shared" si="4"/>
        <v>0</v>
      </c>
      <c r="I60" s="14">
        <v>0</v>
      </c>
      <c r="J60" s="15">
        <f t="shared" si="5"/>
        <v>0</v>
      </c>
      <c r="K60" s="17">
        <v>0</v>
      </c>
      <c r="L60" s="14">
        <v>0</v>
      </c>
      <c r="M60" s="15">
        <f t="shared" si="6"/>
        <v>0</v>
      </c>
      <c r="N60" s="14">
        <v>0</v>
      </c>
      <c r="O60" s="15">
        <f t="shared" si="7"/>
        <v>0</v>
      </c>
      <c r="P60" s="17">
        <v>0</v>
      </c>
    </row>
    <row r="61" spans="1:16" ht="15">
      <c r="A61" s="33" t="s">
        <v>113</v>
      </c>
      <c r="B61" s="14">
        <v>4</v>
      </c>
      <c r="C61" s="15">
        <f t="shared" si="2"/>
        <v>0.1717505546469474</v>
      </c>
      <c r="D61" s="14">
        <v>7</v>
      </c>
      <c r="E61" s="15">
        <f t="shared" si="3"/>
        <v>0.3003805821976444</v>
      </c>
      <c r="F61" s="16">
        <f>(C61*100/E61)-100</f>
        <v>-42.822351101930096</v>
      </c>
      <c r="G61" s="14">
        <v>0</v>
      </c>
      <c r="H61" s="15">
        <f t="shared" si="4"/>
        <v>0</v>
      </c>
      <c r="I61" s="14">
        <v>0</v>
      </c>
      <c r="J61" s="15">
        <f t="shared" si="5"/>
        <v>0</v>
      </c>
      <c r="K61" s="16">
        <v>0</v>
      </c>
      <c r="L61" s="14">
        <v>0</v>
      </c>
      <c r="M61" s="15">
        <f t="shared" si="6"/>
        <v>0</v>
      </c>
      <c r="N61" s="14">
        <v>0</v>
      </c>
      <c r="O61" s="15">
        <f t="shared" si="7"/>
        <v>0</v>
      </c>
      <c r="P61" s="17">
        <v>0</v>
      </c>
    </row>
    <row r="62" spans="1:16" ht="15">
      <c r="A62" s="32" t="s">
        <v>91</v>
      </c>
      <c r="B62" s="14">
        <v>3</v>
      </c>
      <c r="C62" s="15">
        <f t="shared" si="2"/>
        <v>0.12881291598521055</v>
      </c>
      <c r="D62" s="14">
        <v>4</v>
      </c>
      <c r="E62" s="15">
        <f t="shared" si="3"/>
        <v>0.1716460469700825</v>
      </c>
      <c r="F62" s="16">
        <f>(C62*100/E62)-100</f>
        <v>-24.954335821283237</v>
      </c>
      <c r="G62" s="14">
        <v>0</v>
      </c>
      <c r="H62" s="15">
        <f t="shared" si="4"/>
        <v>0</v>
      </c>
      <c r="I62" s="14">
        <v>0</v>
      </c>
      <c r="J62" s="15">
        <f t="shared" si="5"/>
        <v>0</v>
      </c>
      <c r="K62" s="16">
        <v>0</v>
      </c>
      <c r="L62" s="14">
        <v>0</v>
      </c>
      <c r="M62" s="15">
        <f t="shared" si="6"/>
        <v>0</v>
      </c>
      <c r="N62" s="14">
        <v>0</v>
      </c>
      <c r="O62" s="15">
        <f t="shared" si="7"/>
        <v>0</v>
      </c>
      <c r="P62" s="17">
        <v>0</v>
      </c>
    </row>
    <row r="63" spans="1:16" ht="60">
      <c r="A63" s="30" t="s">
        <v>92</v>
      </c>
      <c r="B63" s="14">
        <v>0</v>
      </c>
      <c r="C63" s="15">
        <f t="shared" si="2"/>
        <v>0</v>
      </c>
      <c r="D63" s="14">
        <v>3</v>
      </c>
      <c r="E63" s="15">
        <f t="shared" si="3"/>
        <v>0.1287345352275619</v>
      </c>
      <c r="F63" s="16">
        <v>0</v>
      </c>
      <c r="G63" s="14">
        <v>0</v>
      </c>
      <c r="H63" s="15">
        <f t="shared" si="4"/>
        <v>0</v>
      </c>
      <c r="I63" s="14">
        <v>0</v>
      </c>
      <c r="J63" s="15">
        <f t="shared" si="5"/>
        <v>0</v>
      </c>
      <c r="K63" s="17">
        <v>0</v>
      </c>
      <c r="L63" s="14">
        <v>0</v>
      </c>
      <c r="M63" s="15">
        <f t="shared" si="6"/>
        <v>0</v>
      </c>
      <c r="N63" s="14">
        <v>0</v>
      </c>
      <c r="O63" s="15">
        <f t="shared" si="7"/>
        <v>0</v>
      </c>
      <c r="P63" s="17">
        <v>0</v>
      </c>
    </row>
    <row r="64" spans="1:16" ht="45">
      <c r="A64" s="31" t="s">
        <v>119</v>
      </c>
      <c r="B64" s="14">
        <v>1</v>
      </c>
      <c r="C64" s="15">
        <f t="shared" si="2"/>
        <v>0.04293763866173685</v>
      </c>
      <c r="D64" s="14">
        <v>0</v>
      </c>
      <c r="E64" s="15">
        <f t="shared" si="3"/>
        <v>0</v>
      </c>
      <c r="F64" s="16">
        <v>100</v>
      </c>
      <c r="G64" s="14">
        <v>0</v>
      </c>
      <c r="H64" s="15">
        <f t="shared" si="4"/>
        <v>0</v>
      </c>
      <c r="I64" s="14">
        <v>0</v>
      </c>
      <c r="J64" s="15">
        <f t="shared" si="5"/>
        <v>0</v>
      </c>
      <c r="K64" s="17"/>
      <c r="L64" s="14">
        <v>0</v>
      </c>
      <c r="M64" s="15">
        <f t="shared" si="6"/>
        <v>0</v>
      </c>
      <c r="N64" s="14">
        <v>0</v>
      </c>
      <c r="O64" s="15">
        <f t="shared" si="7"/>
        <v>0</v>
      </c>
      <c r="P64" s="17"/>
    </row>
    <row r="65" spans="1:16" ht="15">
      <c r="A65" s="32" t="s">
        <v>93</v>
      </c>
      <c r="B65" s="14">
        <v>0</v>
      </c>
      <c r="C65" s="15">
        <f t="shared" si="2"/>
        <v>0</v>
      </c>
      <c r="D65" s="14">
        <v>0</v>
      </c>
      <c r="E65" s="15">
        <f t="shared" si="3"/>
        <v>0</v>
      </c>
      <c r="F65" s="17">
        <v>0</v>
      </c>
      <c r="G65" s="14">
        <v>0</v>
      </c>
      <c r="H65" s="15">
        <f t="shared" si="4"/>
        <v>0</v>
      </c>
      <c r="I65" s="14">
        <v>0</v>
      </c>
      <c r="J65" s="15">
        <f t="shared" si="5"/>
        <v>0</v>
      </c>
      <c r="K65" s="17">
        <v>0</v>
      </c>
      <c r="L65" s="14">
        <v>0</v>
      </c>
      <c r="M65" s="15">
        <f t="shared" si="6"/>
        <v>0</v>
      </c>
      <c r="N65" s="14">
        <v>0</v>
      </c>
      <c r="O65" s="15">
        <f t="shared" si="7"/>
        <v>0</v>
      </c>
      <c r="P65" s="17">
        <v>0</v>
      </c>
    </row>
    <row r="66" spans="1:16" ht="15">
      <c r="A66" s="29" t="s">
        <v>20</v>
      </c>
      <c r="B66" s="14">
        <v>44</v>
      </c>
      <c r="C66" s="15">
        <f t="shared" si="2"/>
        <v>1.8892561011164215</v>
      </c>
      <c r="D66" s="14">
        <v>28</v>
      </c>
      <c r="E66" s="15">
        <f t="shared" si="3"/>
        <v>1.2015223287905776</v>
      </c>
      <c r="F66" s="16">
        <f>(C66*100/E66)-100</f>
        <v>57.23853446969227</v>
      </c>
      <c r="G66" s="14">
        <v>9</v>
      </c>
      <c r="H66" s="15">
        <f t="shared" si="4"/>
        <v>2.3940245148110315</v>
      </c>
      <c r="I66" s="14">
        <v>2</v>
      </c>
      <c r="J66" s="15">
        <f t="shared" si="5"/>
        <v>0.5371088504796382</v>
      </c>
      <c r="K66" s="16">
        <f>(H66*100/J66)-100</f>
        <v>345.7242722165475</v>
      </c>
      <c r="L66" s="14">
        <v>8</v>
      </c>
      <c r="M66" s="15">
        <f t="shared" si="6"/>
        <v>2.5253083243632277</v>
      </c>
      <c r="N66" s="14">
        <v>2</v>
      </c>
      <c r="O66" s="15">
        <f t="shared" si="7"/>
        <v>0.6445063886695777</v>
      </c>
      <c r="P66" s="16">
        <f>(M56*100/O56)-100</f>
        <v>259.1688158092719</v>
      </c>
    </row>
    <row r="67" spans="1:16" ht="15">
      <c r="A67" s="29" t="s">
        <v>21</v>
      </c>
      <c r="B67" s="14">
        <v>1</v>
      </c>
      <c r="C67" s="15">
        <f t="shared" si="2"/>
        <v>0.04293763866173685</v>
      </c>
      <c r="D67" s="14">
        <v>0</v>
      </c>
      <c r="E67" s="15">
        <f t="shared" si="3"/>
        <v>0</v>
      </c>
      <c r="F67" s="17">
        <v>100</v>
      </c>
      <c r="G67" s="14">
        <v>1</v>
      </c>
      <c r="H67" s="15">
        <f t="shared" si="4"/>
        <v>0.2660027238678924</v>
      </c>
      <c r="I67" s="14">
        <v>0</v>
      </c>
      <c r="J67" s="15">
        <f t="shared" si="5"/>
        <v>0</v>
      </c>
      <c r="K67" s="17">
        <v>100</v>
      </c>
      <c r="L67" s="14">
        <v>1</v>
      </c>
      <c r="M67" s="15">
        <f t="shared" si="6"/>
        <v>0.31566354054540346</v>
      </c>
      <c r="N67" s="14">
        <v>0</v>
      </c>
      <c r="O67" s="15">
        <f t="shared" si="7"/>
        <v>0</v>
      </c>
      <c r="P67" s="17">
        <v>100</v>
      </c>
    </row>
    <row r="68" spans="1:16" ht="15">
      <c r="A68" s="29" t="s">
        <v>22</v>
      </c>
      <c r="B68" s="14">
        <v>0</v>
      </c>
      <c r="C68" s="15">
        <f t="shared" si="2"/>
        <v>0</v>
      </c>
      <c r="D68" s="14">
        <v>3</v>
      </c>
      <c r="E68" s="15">
        <f t="shared" si="3"/>
        <v>0.1287345352275619</v>
      </c>
      <c r="F68" s="16">
        <f>(C68*100/E68)-100</f>
        <v>-100</v>
      </c>
      <c r="G68" s="14">
        <v>0</v>
      </c>
      <c r="H68" s="15">
        <f t="shared" si="4"/>
        <v>0</v>
      </c>
      <c r="I68" s="14">
        <v>0</v>
      </c>
      <c r="J68" s="15">
        <f t="shared" si="5"/>
        <v>0</v>
      </c>
      <c r="K68" s="17">
        <v>0</v>
      </c>
      <c r="L68" s="14">
        <v>0</v>
      </c>
      <c r="M68" s="15">
        <f t="shared" si="6"/>
        <v>0</v>
      </c>
      <c r="N68" s="14">
        <v>0</v>
      </c>
      <c r="O68" s="15">
        <f t="shared" si="7"/>
        <v>0</v>
      </c>
      <c r="P68" s="17">
        <v>0</v>
      </c>
    </row>
    <row r="69" spans="1:16" ht="15">
      <c r="A69" s="29" t="s">
        <v>23</v>
      </c>
      <c r="B69" s="14">
        <v>5483</v>
      </c>
      <c r="C69" s="15">
        <f t="shared" si="2"/>
        <v>235.42707278230316</v>
      </c>
      <c r="D69" s="14">
        <v>4722</v>
      </c>
      <c r="E69" s="15">
        <f t="shared" si="3"/>
        <v>202.62815844818243</v>
      </c>
      <c r="F69" s="16">
        <f>(C69*100/E69)-100</f>
        <v>16.186750442440754</v>
      </c>
      <c r="G69" s="14">
        <v>1616</v>
      </c>
      <c r="H69" s="15">
        <f t="shared" si="4"/>
        <v>429.8604017705141</v>
      </c>
      <c r="I69" s="14">
        <v>1430</v>
      </c>
      <c r="J69" s="15">
        <f t="shared" si="5"/>
        <v>384.0328280929413</v>
      </c>
      <c r="K69" s="16">
        <f>(H69*100/J69)-100</f>
        <v>11.933243807605379</v>
      </c>
      <c r="L69" s="14">
        <v>1433</v>
      </c>
      <c r="M69" s="15">
        <f t="shared" si="6"/>
        <v>452.3458536015632</v>
      </c>
      <c r="N69" s="14">
        <v>1262</v>
      </c>
      <c r="O69" s="15">
        <f t="shared" si="7"/>
        <v>406.6835312505035</v>
      </c>
      <c r="P69" s="16">
        <f>(M69*100/O69)-100</f>
        <v>11.22797429506268</v>
      </c>
    </row>
    <row r="70" spans="1:16" ht="15">
      <c r="A70" s="29" t="s">
        <v>94</v>
      </c>
      <c r="B70" s="14">
        <v>255</v>
      </c>
      <c r="C70" s="15">
        <f t="shared" si="2"/>
        <v>10.949097858742897</v>
      </c>
      <c r="D70" s="14">
        <v>165</v>
      </c>
      <c r="E70" s="15">
        <f t="shared" si="3"/>
        <v>7.080399437515904</v>
      </c>
      <c r="F70" s="16">
        <f>(C70*100/E70)-100</f>
        <v>54.639550428870905</v>
      </c>
      <c r="G70" s="14">
        <v>70</v>
      </c>
      <c r="H70" s="15">
        <f t="shared" si="4"/>
        <v>18.620190670752468</v>
      </c>
      <c r="I70" s="14">
        <v>63</v>
      </c>
      <c r="J70" s="15">
        <f t="shared" si="5"/>
        <v>16.918928790108602</v>
      </c>
      <c r="K70" s="16">
        <f>(H70*100/J70)-100</f>
        <v>10.055375855937655</v>
      </c>
      <c r="L70" s="14">
        <v>63</v>
      </c>
      <c r="M70" s="15">
        <f t="shared" si="6"/>
        <v>19.886803054360417</v>
      </c>
      <c r="N70" s="14">
        <v>55</v>
      </c>
      <c r="O70" s="15">
        <f t="shared" si="7"/>
        <v>17.723925688413388</v>
      </c>
      <c r="P70" s="16">
        <f>(M70*100/O70)-100</f>
        <v>12.203150723888214</v>
      </c>
    </row>
    <row r="71" spans="1:16" ht="15">
      <c r="A71" s="29" t="s">
        <v>118</v>
      </c>
      <c r="B71" s="14">
        <v>1258</v>
      </c>
      <c r="C71" s="15">
        <f t="shared" si="2"/>
        <v>54.01554943646496</v>
      </c>
      <c r="D71" s="14">
        <v>876</v>
      </c>
      <c r="E71" s="15">
        <f t="shared" si="3"/>
        <v>37.590484286448074</v>
      </c>
      <c r="F71" s="16">
        <f>(C71*100/E71)-100</f>
        <v>43.694742065183675</v>
      </c>
      <c r="G71" s="14">
        <v>433</v>
      </c>
      <c r="H71" s="15">
        <f t="shared" si="4"/>
        <v>115.17917943479742</v>
      </c>
      <c r="I71" s="14">
        <v>294</v>
      </c>
      <c r="J71" s="15">
        <f t="shared" si="5"/>
        <v>78.95500102050681</v>
      </c>
      <c r="K71" s="16">
        <f>(H71*100/J71)-100</f>
        <v>45.879523711084715</v>
      </c>
      <c r="L71" s="14">
        <v>411</v>
      </c>
      <c r="M71" s="15">
        <f t="shared" si="6"/>
        <v>129.73771516416082</v>
      </c>
      <c r="N71" s="14">
        <v>277</v>
      </c>
      <c r="O71" s="15">
        <f t="shared" si="7"/>
        <v>89.26413483073651</v>
      </c>
      <c r="P71" s="16">
        <f>(M71*100/O71)-100</f>
        <v>45.34136852406701</v>
      </c>
    </row>
    <row r="72" spans="1:16" ht="15">
      <c r="A72" s="29" t="s">
        <v>24</v>
      </c>
      <c r="B72" s="14">
        <v>0</v>
      </c>
      <c r="C72" s="15">
        <f aca="true" t="shared" si="13" ref="C72:C120">B72*100000/2328959</f>
        <v>0</v>
      </c>
      <c r="D72" s="14">
        <v>0</v>
      </c>
      <c r="E72" s="15">
        <f t="shared" si="3"/>
        <v>0</v>
      </c>
      <c r="F72" s="16">
        <v>0</v>
      </c>
      <c r="G72" s="14">
        <v>0</v>
      </c>
      <c r="H72" s="15">
        <f aca="true" t="shared" si="14" ref="H72:H120">G72*100000/375936</f>
        <v>0</v>
      </c>
      <c r="I72" s="14">
        <v>0</v>
      </c>
      <c r="J72" s="15">
        <f t="shared" si="5"/>
        <v>0</v>
      </c>
      <c r="K72" s="17">
        <v>0</v>
      </c>
      <c r="L72" s="14">
        <v>0</v>
      </c>
      <c r="M72" s="15">
        <f aca="true" t="shared" si="15" ref="M72:M120">L72*100000/316793</f>
        <v>0</v>
      </c>
      <c r="N72" s="14">
        <v>0</v>
      </c>
      <c r="O72" s="15">
        <f t="shared" si="7"/>
        <v>0</v>
      </c>
      <c r="P72" s="17">
        <v>0</v>
      </c>
    </row>
    <row r="73" spans="1:16" ht="15">
      <c r="A73" s="29" t="s">
        <v>25</v>
      </c>
      <c r="B73" s="14">
        <v>0</v>
      </c>
      <c r="C73" s="15">
        <f t="shared" si="13"/>
        <v>0</v>
      </c>
      <c r="D73" s="14">
        <v>5</v>
      </c>
      <c r="E73" s="15">
        <f aca="true" t="shared" si="16" ref="E73:E120">D73*100000/2330377</f>
        <v>0.21455755871260315</v>
      </c>
      <c r="F73" s="17">
        <v>0</v>
      </c>
      <c r="G73" s="14">
        <v>0</v>
      </c>
      <c r="H73" s="15">
        <f t="shared" si="14"/>
        <v>0</v>
      </c>
      <c r="I73" s="14">
        <v>0</v>
      </c>
      <c r="J73" s="15">
        <f aca="true" t="shared" si="17" ref="J73:J120">I73*100000/372364</f>
        <v>0</v>
      </c>
      <c r="K73" s="17">
        <v>0</v>
      </c>
      <c r="L73" s="14">
        <v>0</v>
      </c>
      <c r="M73" s="15">
        <f t="shared" si="15"/>
        <v>0</v>
      </c>
      <c r="N73" s="14">
        <v>0</v>
      </c>
      <c r="O73" s="15">
        <f aca="true" t="shared" si="18" ref="O73:O120">N73*100000/310315</f>
        <v>0</v>
      </c>
      <c r="P73" s="17">
        <v>0</v>
      </c>
    </row>
    <row r="74" spans="1:16" ht="15">
      <c r="A74" s="29" t="s">
        <v>26</v>
      </c>
      <c r="B74" s="14">
        <v>0</v>
      </c>
      <c r="C74" s="15">
        <f t="shared" si="13"/>
        <v>0</v>
      </c>
      <c r="D74" s="14">
        <v>0</v>
      </c>
      <c r="E74" s="15">
        <f t="shared" si="16"/>
        <v>0</v>
      </c>
      <c r="F74" s="16">
        <v>0</v>
      </c>
      <c r="G74" s="14">
        <v>0</v>
      </c>
      <c r="H74" s="15">
        <f t="shared" si="14"/>
        <v>0</v>
      </c>
      <c r="I74" s="14">
        <v>0</v>
      </c>
      <c r="J74" s="15">
        <f t="shared" si="17"/>
        <v>0</v>
      </c>
      <c r="K74" s="17">
        <v>0</v>
      </c>
      <c r="L74" s="14">
        <v>0</v>
      </c>
      <c r="M74" s="15">
        <f t="shared" si="15"/>
        <v>0</v>
      </c>
      <c r="N74" s="14">
        <v>0</v>
      </c>
      <c r="O74" s="15">
        <f t="shared" si="18"/>
        <v>0</v>
      </c>
      <c r="P74" s="17">
        <v>0</v>
      </c>
    </row>
    <row r="75" spans="1:16" ht="15">
      <c r="A75" s="29" t="s">
        <v>27</v>
      </c>
      <c r="B75" s="14">
        <v>0</v>
      </c>
      <c r="C75" s="15">
        <f t="shared" si="13"/>
        <v>0</v>
      </c>
      <c r="D75" s="14">
        <v>4</v>
      </c>
      <c r="E75" s="15">
        <f t="shared" si="16"/>
        <v>0.1716460469700825</v>
      </c>
      <c r="F75" s="16">
        <v>0</v>
      </c>
      <c r="G75" s="14">
        <v>0</v>
      </c>
      <c r="H75" s="15">
        <f t="shared" si="14"/>
        <v>0</v>
      </c>
      <c r="I75" s="14">
        <v>0</v>
      </c>
      <c r="J75" s="15">
        <f t="shared" si="17"/>
        <v>0</v>
      </c>
      <c r="K75" s="17">
        <v>0</v>
      </c>
      <c r="L75" s="14">
        <v>0</v>
      </c>
      <c r="M75" s="15">
        <f t="shared" si="15"/>
        <v>0</v>
      </c>
      <c r="N75" s="14">
        <v>0</v>
      </c>
      <c r="O75" s="15">
        <f t="shared" si="18"/>
        <v>0</v>
      </c>
      <c r="P75" s="17">
        <v>0</v>
      </c>
    </row>
    <row r="76" spans="1:16" ht="15">
      <c r="A76" s="29" t="s">
        <v>28</v>
      </c>
      <c r="B76" s="14">
        <v>331</v>
      </c>
      <c r="C76" s="15">
        <f t="shared" si="13"/>
        <v>14.2123583970349</v>
      </c>
      <c r="D76" s="14">
        <v>397</v>
      </c>
      <c r="E76" s="15">
        <f t="shared" si="16"/>
        <v>17.03587016178069</v>
      </c>
      <c r="F76" s="16">
        <f>(C76*100/E76)-100</f>
        <v>-16.573921601493694</v>
      </c>
      <c r="G76" s="14">
        <v>231</v>
      </c>
      <c r="H76" s="15">
        <f t="shared" si="14"/>
        <v>61.44662921348315</v>
      </c>
      <c r="I76" s="14">
        <v>288</v>
      </c>
      <c r="J76" s="15">
        <f t="shared" si="17"/>
        <v>77.3436744690679</v>
      </c>
      <c r="K76" s="16">
        <f>(H76*100/J76)-100</f>
        <v>-20.55377555399501</v>
      </c>
      <c r="L76" s="14">
        <v>210</v>
      </c>
      <c r="M76" s="15">
        <f t="shared" si="15"/>
        <v>66.28934351453472</v>
      </c>
      <c r="N76" s="14">
        <v>249</v>
      </c>
      <c r="O76" s="15">
        <f t="shared" si="18"/>
        <v>80.24104538936243</v>
      </c>
      <c r="P76" s="16">
        <f>(M76*100/O76)-100</f>
        <v>-17.38723842284</v>
      </c>
    </row>
    <row r="77" spans="1:16" ht="15">
      <c r="A77" s="32" t="s">
        <v>29</v>
      </c>
      <c r="B77" s="14">
        <v>0</v>
      </c>
      <c r="C77" s="15">
        <f t="shared" si="13"/>
        <v>0</v>
      </c>
      <c r="D77" s="14">
        <v>0</v>
      </c>
      <c r="E77" s="15">
        <f t="shared" si="16"/>
        <v>0</v>
      </c>
      <c r="F77" s="16">
        <v>0</v>
      </c>
      <c r="G77" s="14">
        <v>0</v>
      </c>
      <c r="H77" s="15">
        <f t="shared" si="14"/>
        <v>0</v>
      </c>
      <c r="I77" s="14">
        <v>0</v>
      </c>
      <c r="J77" s="15">
        <f t="shared" si="17"/>
        <v>0</v>
      </c>
      <c r="K77" s="17">
        <v>0</v>
      </c>
      <c r="L77" s="14">
        <v>0</v>
      </c>
      <c r="M77" s="15">
        <f t="shared" si="15"/>
        <v>0</v>
      </c>
      <c r="N77" s="14">
        <v>0</v>
      </c>
      <c r="O77" s="15">
        <f t="shared" si="18"/>
        <v>0</v>
      </c>
      <c r="P77" s="17">
        <v>0</v>
      </c>
    </row>
    <row r="78" spans="1:16" ht="15">
      <c r="A78" s="29" t="s">
        <v>30</v>
      </c>
      <c r="B78" s="14">
        <v>1</v>
      </c>
      <c r="C78" s="15">
        <f t="shared" si="13"/>
        <v>0.04293763866173685</v>
      </c>
      <c r="D78" s="14">
        <v>5</v>
      </c>
      <c r="E78" s="15">
        <f t="shared" si="16"/>
        <v>0.21455755871260315</v>
      </c>
      <c r="F78" s="16">
        <f aca="true" t="shared" si="19" ref="F78:F93">(C78*100/E78)-100</f>
        <v>-79.98782288567554</v>
      </c>
      <c r="G78" s="14">
        <v>0</v>
      </c>
      <c r="H78" s="15">
        <f t="shared" si="14"/>
        <v>0</v>
      </c>
      <c r="I78" s="14">
        <v>1</v>
      </c>
      <c r="J78" s="15">
        <f t="shared" si="17"/>
        <v>0.2685544252398191</v>
      </c>
      <c r="K78" s="16">
        <f aca="true" t="shared" si="20" ref="K78:K83">(H78*100/J78)-100</f>
        <v>-100</v>
      </c>
      <c r="L78" s="14">
        <v>0</v>
      </c>
      <c r="M78" s="15">
        <f t="shared" si="15"/>
        <v>0</v>
      </c>
      <c r="N78" s="14">
        <v>0</v>
      </c>
      <c r="O78" s="15">
        <f t="shared" si="18"/>
        <v>0</v>
      </c>
      <c r="P78" s="17">
        <v>0</v>
      </c>
    </row>
    <row r="79" spans="1:16" ht="15">
      <c r="A79" s="29" t="s">
        <v>95</v>
      </c>
      <c r="B79" s="14">
        <v>193</v>
      </c>
      <c r="C79" s="15">
        <f t="shared" si="13"/>
        <v>8.286964261715212</v>
      </c>
      <c r="D79" s="14">
        <v>217</v>
      </c>
      <c r="E79" s="15">
        <f t="shared" si="16"/>
        <v>9.311798048126978</v>
      </c>
      <c r="F79" s="16">
        <f t="shared" si="19"/>
        <v>-11.005756150584745</v>
      </c>
      <c r="G79" s="14">
        <v>143</v>
      </c>
      <c r="H79" s="15">
        <f t="shared" si="14"/>
        <v>38.03838951310861</v>
      </c>
      <c r="I79" s="14">
        <v>145</v>
      </c>
      <c r="J79" s="15">
        <f t="shared" si="17"/>
        <v>38.940391659773766</v>
      </c>
      <c r="K79" s="16">
        <f t="shared" si="20"/>
        <v>-2.3163663954539544</v>
      </c>
      <c r="L79" s="14">
        <v>128</v>
      </c>
      <c r="M79" s="15">
        <f t="shared" si="15"/>
        <v>40.40493318981164</v>
      </c>
      <c r="N79" s="14">
        <v>135</v>
      </c>
      <c r="O79" s="15">
        <f t="shared" si="18"/>
        <v>43.50418123519649</v>
      </c>
      <c r="P79" s="16">
        <f>(M79*100/O79)-100</f>
        <v>-7.124023386693324</v>
      </c>
    </row>
    <row r="80" spans="1:16" ht="60">
      <c r="A80" s="30" t="s">
        <v>96</v>
      </c>
      <c r="B80" s="14">
        <v>547</v>
      </c>
      <c r="C80" s="15">
        <f t="shared" si="13"/>
        <v>23.48688834797006</v>
      </c>
      <c r="D80" s="14">
        <v>593</v>
      </c>
      <c r="E80" s="15">
        <f t="shared" si="16"/>
        <v>25.446526463314733</v>
      </c>
      <c r="F80" s="16">
        <f t="shared" si="19"/>
        <v>-7.7010043715389145</v>
      </c>
      <c r="G80" s="14">
        <v>14</v>
      </c>
      <c r="H80" s="15">
        <f t="shared" si="14"/>
        <v>3.7240381341504936</v>
      </c>
      <c r="I80" s="14">
        <v>15</v>
      </c>
      <c r="J80" s="15">
        <f t="shared" si="17"/>
        <v>4.028316378597286</v>
      </c>
      <c r="K80" s="16">
        <f t="shared" si="20"/>
        <v>-7.5534842810123735</v>
      </c>
      <c r="L80" s="14">
        <v>9</v>
      </c>
      <c r="M80" s="15">
        <f t="shared" si="15"/>
        <v>2.840971864908631</v>
      </c>
      <c r="N80" s="14">
        <v>6</v>
      </c>
      <c r="O80" s="15">
        <f t="shared" si="18"/>
        <v>1.933519166008733</v>
      </c>
      <c r="P80" s="16">
        <f>(M80*100/O80)-100</f>
        <v>46.93269737652034</v>
      </c>
    </row>
    <row r="81" spans="1:16" ht="15">
      <c r="A81" s="29" t="s">
        <v>97</v>
      </c>
      <c r="B81" s="14">
        <v>530</v>
      </c>
      <c r="C81" s="15">
        <f t="shared" si="13"/>
        <v>22.756948490720532</v>
      </c>
      <c r="D81" s="14">
        <v>549</v>
      </c>
      <c r="E81" s="15">
        <f t="shared" si="16"/>
        <v>23.558419946643827</v>
      </c>
      <c r="F81" s="16">
        <f t="shared" si="19"/>
        <v>-3.402059466375519</v>
      </c>
      <c r="G81" s="14">
        <v>13</v>
      </c>
      <c r="H81" s="15">
        <f t="shared" si="14"/>
        <v>3.4580354102826014</v>
      </c>
      <c r="I81" s="14">
        <v>11</v>
      </c>
      <c r="J81" s="15">
        <f t="shared" si="17"/>
        <v>2.9540986776380103</v>
      </c>
      <c r="K81" s="16">
        <f t="shared" si="20"/>
        <v>17.058899774042786</v>
      </c>
      <c r="L81" s="14">
        <v>8</v>
      </c>
      <c r="M81" s="15">
        <f t="shared" si="15"/>
        <v>2.5253083243632277</v>
      </c>
      <c r="N81" s="14">
        <v>4</v>
      </c>
      <c r="O81" s="15">
        <f t="shared" si="18"/>
        <v>1.2890127773391553</v>
      </c>
      <c r="P81" s="16">
        <f>(M81*100/O81)-100</f>
        <v>95.91026316869377</v>
      </c>
    </row>
    <row r="82" spans="1:16" ht="30">
      <c r="A82" s="30" t="s">
        <v>108</v>
      </c>
      <c r="B82" s="14">
        <v>253</v>
      </c>
      <c r="C82" s="15">
        <f t="shared" si="13"/>
        <v>10.863222581419423</v>
      </c>
      <c r="D82" s="14">
        <v>231</v>
      </c>
      <c r="E82" s="15">
        <f t="shared" si="16"/>
        <v>9.912559212522266</v>
      </c>
      <c r="F82" s="16">
        <f t="shared" si="19"/>
        <v>9.590493721300646</v>
      </c>
      <c r="G82" s="14">
        <v>2</v>
      </c>
      <c r="H82" s="15">
        <f t="shared" si="14"/>
        <v>0.5320054477357848</v>
      </c>
      <c r="I82" s="14">
        <v>1</v>
      </c>
      <c r="J82" s="15">
        <f t="shared" si="17"/>
        <v>0.2685544252398191</v>
      </c>
      <c r="K82" s="16">
        <f t="shared" si="20"/>
        <v>98.0996765406878</v>
      </c>
      <c r="L82" s="14">
        <v>0</v>
      </c>
      <c r="M82" s="15">
        <f t="shared" si="15"/>
        <v>0</v>
      </c>
      <c r="N82" s="14">
        <v>0</v>
      </c>
      <c r="O82" s="15">
        <f t="shared" si="18"/>
        <v>0</v>
      </c>
      <c r="P82" s="16">
        <v>0</v>
      </c>
    </row>
    <row r="83" spans="1:16" ht="15">
      <c r="A83" s="29" t="s">
        <v>31</v>
      </c>
      <c r="B83" s="14">
        <v>233</v>
      </c>
      <c r="C83" s="15">
        <f t="shared" si="13"/>
        <v>10.004469808184687</v>
      </c>
      <c r="D83" s="14">
        <v>259</v>
      </c>
      <c r="E83" s="15">
        <f t="shared" si="16"/>
        <v>11.114081541312844</v>
      </c>
      <c r="F83" s="16">
        <f t="shared" si="19"/>
        <v>-9.983836532092639</v>
      </c>
      <c r="G83" s="14">
        <v>3</v>
      </c>
      <c r="H83" s="15">
        <f t="shared" si="14"/>
        <v>0.7980081716036772</v>
      </c>
      <c r="I83" s="14">
        <v>5</v>
      </c>
      <c r="J83" s="15">
        <f t="shared" si="17"/>
        <v>1.3427721261990955</v>
      </c>
      <c r="K83" s="16">
        <f t="shared" si="20"/>
        <v>-40.57009703779367</v>
      </c>
      <c r="L83" s="14">
        <v>2</v>
      </c>
      <c r="M83" s="15">
        <f t="shared" si="15"/>
        <v>0.6313270810908069</v>
      </c>
      <c r="N83" s="14">
        <v>0</v>
      </c>
      <c r="O83" s="15">
        <f t="shared" si="18"/>
        <v>0</v>
      </c>
      <c r="P83" s="16">
        <v>100</v>
      </c>
    </row>
    <row r="84" spans="1:16" ht="15">
      <c r="A84" s="29" t="s">
        <v>98</v>
      </c>
      <c r="B84" s="14">
        <v>103</v>
      </c>
      <c r="C84" s="15">
        <f t="shared" si="13"/>
        <v>4.422576782158896</v>
      </c>
      <c r="D84" s="14">
        <v>120</v>
      </c>
      <c r="E84" s="15">
        <f t="shared" si="16"/>
        <v>5.149381409102475</v>
      </c>
      <c r="F84" s="16">
        <f t="shared" si="19"/>
        <v>-14.114406551024146</v>
      </c>
      <c r="G84" s="14">
        <v>2</v>
      </c>
      <c r="H84" s="15">
        <f t="shared" si="14"/>
        <v>0.5320054477357848</v>
      </c>
      <c r="I84" s="14">
        <v>2</v>
      </c>
      <c r="J84" s="15">
        <f t="shared" si="17"/>
        <v>0.5371088504796382</v>
      </c>
      <c r="K84" s="16">
        <v>0</v>
      </c>
      <c r="L84" s="14">
        <v>0</v>
      </c>
      <c r="M84" s="15">
        <f t="shared" si="15"/>
        <v>0</v>
      </c>
      <c r="N84" s="14">
        <v>0</v>
      </c>
      <c r="O84" s="15">
        <f t="shared" si="18"/>
        <v>0</v>
      </c>
      <c r="P84" s="17">
        <v>0</v>
      </c>
    </row>
    <row r="85" spans="1:16" ht="75">
      <c r="A85" s="30" t="s">
        <v>114</v>
      </c>
      <c r="B85" s="14">
        <v>527</v>
      </c>
      <c r="C85" s="15">
        <f t="shared" si="13"/>
        <v>22.62813557473532</v>
      </c>
      <c r="D85" s="14">
        <v>189</v>
      </c>
      <c r="E85" s="15">
        <f t="shared" si="16"/>
        <v>8.1102757193364</v>
      </c>
      <c r="F85" s="16">
        <f t="shared" si="19"/>
        <v>179.00574971558183</v>
      </c>
      <c r="G85" s="14">
        <v>5</v>
      </c>
      <c r="H85" s="15">
        <f t="shared" si="14"/>
        <v>1.330013619339462</v>
      </c>
      <c r="I85" s="14">
        <v>6</v>
      </c>
      <c r="J85" s="15">
        <f t="shared" si="17"/>
        <v>1.6113265514389146</v>
      </c>
      <c r="K85" s="16">
        <f>(H85*100/J85)-100</f>
        <v>-17.458468108046745</v>
      </c>
      <c r="L85" s="14">
        <v>2</v>
      </c>
      <c r="M85" s="15">
        <f t="shared" si="15"/>
        <v>0.6313270810908069</v>
      </c>
      <c r="N85" s="14">
        <v>4</v>
      </c>
      <c r="O85" s="15">
        <f t="shared" si="18"/>
        <v>1.2890127773391553</v>
      </c>
      <c r="P85" s="16">
        <f aca="true" t="shared" si="21" ref="P85:P93">(M85*100/O85)-100</f>
        <v>-51.02243420782656</v>
      </c>
    </row>
    <row r="86" spans="1:16" ht="45">
      <c r="A86" s="30" t="s">
        <v>99</v>
      </c>
      <c r="B86" s="14">
        <v>195925</v>
      </c>
      <c r="C86" s="15">
        <f t="shared" si="13"/>
        <v>8412.556854800792</v>
      </c>
      <c r="D86" s="14">
        <v>181937</v>
      </c>
      <c r="E86" s="15">
        <f t="shared" si="16"/>
        <v>7807.191711898976</v>
      </c>
      <c r="F86" s="16">
        <f t="shared" si="19"/>
        <v>7.753942329598203</v>
      </c>
      <c r="G86" s="14">
        <v>137861</v>
      </c>
      <c r="H86" s="15">
        <f t="shared" si="14"/>
        <v>36671.40151515151</v>
      </c>
      <c r="I86" s="14">
        <v>124661</v>
      </c>
      <c r="J86" s="15">
        <f t="shared" si="17"/>
        <v>33478.26320482109</v>
      </c>
      <c r="K86" s="16">
        <f aca="true" t="shared" si="22" ref="K86:K93">(H86*100/J86)-100</f>
        <v>9.537944936972096</v>
      </c>
      <c r="L86" s="14">
        <v>125356</v>
      </c>
      <c r="M86" s="15">
        <f t="shared" si="15"/>
        <v>39570.3187886096</v>
      </c>
      <c r="N86" s="14">
        <v>112750</v>
      </c>
      <c r="O86" s="15">
        <f t="shared" si="18"/>
        <v>36334.047661247445</v>
      </c>
      <c r="P86" s="16">
        <f t="shared" si="21"/>
        <v>8.906993125387018</v>
      </c>
    </row>
    <row r="87" spans="1:16" ht="45">
      <c r="A87" s="30" t="s">
        <v>100</v>
      </c>
      <c r="B87" s="14">
        <v>195524</v>
      </c>
      <c r="C87" s="15">
        <f t="shared" si="13"/>
        <v>8395.338861697437</v>
      </c>
      <c r="D87" s="14">
        <v>181745</v>
      </c>
      <c r="E87" s="15">
        <f t="shared" si="16"/>
        <v>7798.952701644412</v>
      </c>
      <c r="F87" s="16">
        <f t="shared" si="19"/>
        <v>7.647003166556928</v>
      </c>
      <c r="G87" s="14">
        <v>137622</v>
      </c>
      <c r="H87" s="15">
        <f t="shared" si="14"/>
        <v>36607.826864147086</v>
      </c>
      <c r="I87" s="14">
        <v>124566</v>
      </c>
      <c r="J87" s="15">
        <f t="shared" si="17"/>
        <v>33452.75053442331</v>
      </c>
      <c r="K87" s="16">
        <f t="shared" si="22"/>
        <v>9.431440701646238</v>
      </c>
      <c r="L87" s="14">
        <v>125128</v>
      </c>
      <c r="M87" s="15">
        <f t="shared" si="15"/>
        <v>39498.34750136524</v>
      </c>
      <c r="N87" s="14">
        <v>112661</v>
      </c>
      <c r="O87" s="15">
        <f t="shared" si="18"/>
        <v>36305.36712695165</v>
      </c>
      <c r="P87" s="16">
        <f t="shared" si="21"/>
        <v>8.794788834522635</v>
      </c>
    </row>
    <row r="88" spans="1:16" ht="15">
      <c r="A88" s="29" t="s">
        <v>32</v>
      </c>
      <c r="B88" s="14">
        <v>401</v>
      </c>
      <c r="C88" s="15">
        <f t="shared" si="13"/>
        <v>17.217993103356477</v>
      </c>
      <c r="D88" s="14">
        <v>192</v>
      </c>
      <c r="E88" s="15">
        <f t="shared" si="16"/>
        <v>8.239010254563961</v>
      </c>
      <c r="F88" s="16">
        <f t="shared" si="19"/>
        <v>108.98132871989873</v>
      </c>
      <c r="G88" s="14">
        <v>239</v>
      </c>
      <c r="H88" s="15">
        <f t="shared" si="14"/>
        <v>63.574651004426286</v>
      </c>
      <c r="I88" s="14">
        <v>95</v>
      </c>
      <c r="J88" s="15">
        <f t="shared" si="17"/>
        <v>25.512670397782816</v>
      </c>
      <c r="K88" s="16">
        <f t="shared" si="22"/>
        <v>149.18854049065462</v>
      </c>
      <c r="L88" s="14">
        <v>228</v>
      </c>
      <c r="M88" s="15">
        <f t="shared" si="15"/>
        <v>71.97128724435198</v>
      </c>
      <c r="N88" s="14">
        <v>89</v>
      </c>
      <c r="O88" s="15">
        <f t="shared" si="18"/>
        <v>28.680534295796207</v>
      </c>
      <c r="P88" s="16">
        <f t="shared" si="21"/>
        <v>150.94123596888863</v>
      </c>
    </row>
    <row r="89" spans="1:16" ht="15">
      <c r="A89" s="29" t="s">
        <v>109</v>
      </c>
      <c r="B89" s="14">
        <v>4076</v>
      </c>
      <c r="C89" s="15">
        <f t="shared" si="13"/>
        <v>175.01381518523942</v>
      </c>
      <c r="D89" s="14">
        <v>4940</v>
      </c>
      <c r="E89" s="15">
        <f t="shared" si="16"/>
        <v>211.98286800805192</v>
      </c>
      <c r="F89" s="16">
        <f t="shared" si="19"/>
        <v>-17.43964178341443</v>
      </c>
      <c r="G89" s="14">
        <v>1312</v>
      </c>
      <c r="H89" s="15">
        <f t="shared" si="14"/>
        <v>348.99557371467483</v>
      </c>
      <c r="I89" s="14">
        <v>1824</v>
      </c>
      <c r="J89" s="15">
        <f t="shared" si="17"/>
        <v>489.84327163743006</v>
      </c>
      <c r="K89" s="16">
        <f t="shared" si="22"/>
        <v>-28.75362510378774</v>
      </c>
      <c r="L89" s="14">
        <v>1275</v>
      </c>
      <c r="M89" s="15">
        <f t="shared" si="15"/>
        <v>402.47101419538944</v>
      </c>
      <c r="N89" s="14">
        <v>1709</v>
      </c>
      <c r="O89" s="15">
        <f t="shared" si="18"/>
        <v>550.7307091181541</v>
      </c>
      <c r="P89" s="16">
        <f t="shared" si="21"/>
        <v>-26.920542557026167</v>
      </c>
    </row>
    <row r="90" spans="1:16" ht="15">
      <c r="A90" s="29" t="s">
        <v>110</v>
      </c>
      <c r="B90" s="14">
        <v>26</v>
      </c>
      <c r="C90" s="15">
        <f t="shared" si="13"/>
        <v>1.116378605205158</v>
      </c>
      <c r="D90" s="14">
        <v>34</v>
      </c>
      <c r="E90" s="15">
        <f t="shared" si="16"/>
        <v>1.4589913992457015</v>
      </c>
      <c r="F90" s="16">
        <f t="shared" si="19"/>
        <v>-23.48285220993587</v>
      </c>
      <c r="G90" s="14">
        <v>22</v>
      </c>
      <c r="H90" s="15">
        <f t="shared" si="14"/>
        <v>5.852059925093633</v>
      </c>
      <c r="I90" s="14">
        <v>32</v>
      </c>
      <c r="J90" s="15">
        <f t="shared" si="17"/>
        <v>8.593741607674211</v>
      </c>
      <c r="K90" s="16">
        <f t="shared" si="22"/>
        <v>-31.903236189138568</v>
      </c>
      <c r="L90" s="14">
        <v>22</v>
      </c>
      <c r="M90" s="15">
        <f t="shared" si="15"/>
        <v>6.9445978919988764</v>
      </c>
      <c r="N90" s="14">
        <v>32</v>
      </c>
      <c r="O90" s="15">
        <f t="shared" si="18"/>
        <v>10.312102218713243</v>
      </c>
      <c r="P90" s="16">
        <f t="shared" si="21"/>
        <v>-32.655847035761525</v>
      </c>
    </row>
    <row r="91" spans="1:16" ht="15">
      <c r="A91" s="29" t="s">
        <v>111</v>
      </c>
      <c r="B91" s="14">
        <v>926</v>
      </c>
      <c r="C91" s="15">
        <f t="shared" si="13"/>
        <v>39.76025340076833</v>
      </c>
      <c r="D91" s="14">
        <v>1629</v>
      </c>
      <c r="E91" s="15">
        <f t="shared" si="16"/>
        <v>69.90285262856611</v>
      </c>
      <c r="F91" s="16">
        <f t="shared" si="19"/>
        <v>-43.120699791699025</v>
      </c>
      <c r="G91" s="14">
        <v>178</v>
      </c>
      <c r="H91" s="15">
        <f t="shared" si="14"/>
        <v>47.34848484848485</v>
      </c>
      <c r="I91" s="14">
        <v>468</v>
      </c>
      <c r="J91" s="15">
        <f t="shared" si="17"/>
        <v>125.68347101223534</v>
      </c>
      <c r="K91" s="16">
        <f t="shared" si="22"/>
        <v>-62.32719826469827</v>
      </c>
      <c r="L91" s="14">
        <v>163</v>
      </c>
      <c r="M91" s="15">
        <f t="shared" si="15"/>
        <v>51.45315710890076</v>
      </c>
      <c r="N91" s="14">
        <v>417</v>
      </c>
      <c r="O91" s="15">
        <f t="shared" si="18"/>
        <v>134.37958203760695</v>
      </c>
      <c r="P91" s="16">
        <f t="shared" si="21"/>
        <v>-61.71058405695794</v>
      </c>
    </row>
    <row r="92" spans="1:16" ht="30">
      <c r="A92" s="30" t="s">
        <v>112</v>
      </c>
      <c r="B92" s="14">
        <v>67</v>
      </c>
      <c r="C92" s="15">
        <f t="shared" si="13"/>
        <v>2.8768217903363693</v>
      </c>
      <c r="D92" s="14">
        <v>158</v>
      </c>
      <c r="E92" s="15">
        <f t="shared" si="16"/>
        <v>6.78001885531826</v>
      </c>
      <c r="F92" s="16">
        <f t="shared" si="19"/>
        <v>-57.569118143679134</v>
      </c>
      <c r="G92" s="14">
        <v>8</v>
      </c>
      <c r="H92" s="15">
        <f t="shared" si="14"/>
        <v>2.1280217909431394</v>
      </c>
      <c r="I92" s="14">
        <v>34</v>
      </c>
      <c r="J92" s="15">
        <f t="shared" si="17"/>
        <v>9.13085045815385</v>
      </c>
      <c r="K92" s="16">
        <f t="shared" si="22"/>
        <v>-76.69415570109555</v>
      </c>
      <c r="L92" s="14">
        <v>6</v>
      </c>
      <c r="M92" s="15">
        <f t="shared" si="15"/>
        <v>1.8939812432724208</v>
      </c>
      <c r="N92" s="14">
        <v>32</v>
      </c>
      <c r="O92" s="15">
        <f t="shared" si="18"/>
        <v>10.312102218713243</v>
      </c>
      <c r="P92" s="16">
        <f t="shared" si="21"/>
        <v>-81.63341282793496</v>
      </c>
    </row>
    <row r="93" spans="1:16" ht="15">
      <c r="A93" s="33" t="s">
        <v>101</v>
      </c>
      <c r="B93" s="14">
        <v>4</v>
      </c>
      <c r="C93" s="15">
        <f t="shared" si="13"/>
        <v>0.1717505546469474</v>
      </c>
      <c r="D93" s="14">
        <v>2</v>
      </c>
      <c r="E93" s="15">
        <f t="shared" si="16"/>
        <v>0.08582302348504126</v>
      </c>
      <c r="F93" s="16">
        <f t="shared" si="19"/>
        <v>100.12177114324467</v>
      </c>
      <c r="G93" s="14">
        <v>1</v>
      </c>
      <c r="H93" s="15">
        <f t="shared" si="14"/>
        <v>0.2660027238678924</v>
      </c>
      <c r="I93" s="14">
        <v>2</v>
      </c>
      <c r="J93" s="15">
        <f t="shared" si="17"/>
        <v>0.5371088504796382</v>
      </c>
      <c r="K93" s="16">
        <f t="shared" si="22"/>
        <v>-50.47508086482805</v>
      </c>
      <c r="L93" s="14">
        <v>1</v>
      </c>
      <c r="M93" s="15">
        <f t="shared" si="15"/>
        <v>0.31566354054540346</v>
      </c>
      <c r="N93" s="14">
        <v>2</v>
      </c>
      <c r="O93" s="15">
        <f t="shared" si="18"/>
        <v>0.6445063886695777</v>
      </c>
      <c r="P93" s="16">
        <f t="shared" si="21"/>
        <v>-51.02243420782656</v>
      </c>
    </row>
    <row r="94" spans="1:16" ht="15">
      <c r="A94" s="29" t="s">
        <v>102</v>
      </c>
      <c r="B94" s="14">
        <v>36</v>
      </c>
      <c r="C94" s="15">
        <f t="shared" si="13"/>
        <v>1.5457549918225266</v>
      </c>
      <c r="D94" s="14">
        <v>27</v>
      </c>
      <c r="E94" s="15">
        <f t="shared" si="16"/>
        <v>1.1586108170480571</v>
      </c>
      <c r="F94" s="16">
        <f>(C94*100/E94)-100</f>
        <v>33.41451409549643</v>
      </c>
      <c r="G94" s="14">
        <v>17</v>
      </c>
      <c r="H94" s="15">
        <f t="shared" si="14"/>
        <v>4.522046305754171</v>
      </c>
      <c r="I94" s="14">
        <v>12</v>
      </c>
      <c r="J94" s="15">
        <f t="shared" si="17"/>
        <v>3.222653102877829</v>
      </c>
      <c r="K94" s="16">
        <f>(H94*100/J94)-100</f>
        <v>40.320604216320504</v>
      </c>
      <c r="L94" s="14">
        <v>14</v>
      </c>
      <c r="M94" s="15">
        <f t="shared" si="15"/>
        <v>4.419289567635649</v>
      </c>
      <c r="N94" s="14">
        <v>10</v>
      </c>
      <c r="O94" s="15">
        <f t="shared" si="18"/>
        <v>3.2225319433478883</v>
      </c>
      <c r="P94" s="16">
        <f>(M94*100/O94)-100</f>
        <v>37.13718421808565</v>
      </c>
    </row>
    <row r="95" spans="1:16" ht="15">
      <c r="A95" s="29" t="s">
        <v>33</v>
      </c>
      <c r="B95" s="14">
        <v>430</v>
      </c>
      <c r="C95" s="15">
        <f t="shared" si="13"/>
        <v>18.463184624546848</v>
      </c>
      <c r="D95" s="14">
        <v>529</v>
      </c>
      <c r="E95" s="15">
        <f t="shared" si="16"/>
        <v>22.700189711793413</v>
      </c>
      <c r="F95" s="16">
        <f>(C95*100/E95)-100</f>
        <v>-18.66506465822758</v>
      </c>
      <c r="G95" s="14">
        <v>407</v>
      </c>
      <c r="H95" s="15">
        <f t="shared" si="14"/>
        <v>108.26310861423221</v>
      </c>
      <c r="I95" s="14">
        <v>474</v>
      </c>
      <c r="J95" s="15">
        <f t="shared" si="17"/>
        <v>127.29479756367425</v>
      </c>
      <c r="K95" s="16">
        <f>(H95*100/J95)-100</f>
        <v>-14.950877265759573</v>
      </c>
      <c r="L95" s="14">
        <v>391</v>
      </c>
      <c r="M95" s="15">
        <f t="shared" si="15"/>
        <v>123.42444435325275</v>
      </c>
      <c r="N95" s="14">
        <v>463</v>
      </c>
      <c r="O95" s="15">
        <f t="shared" si="18"/>
        <v>149.20322897700723</v>
      </c>
      <c r="P95" s="16">
        <f>(M95*100/O95)-100</f>
        <v>-17.27763185857532</v>
      </c>
    </row>
    <row r="96" spans="1:16" ht="15">
      <c r="A96" s="29" t="s">
        <v>34</v>
      </c>
      <c r="B96" s="14">
        <v>66</v>
      </c>
      <c r="C96" s="15">
        <f t="shared" si="13"/>
        <v>2.8338841516746323</v>
      </c>
      <c r="D96" s="14">
        <v>110</v>
      </c>
      <c r="E96" s="15">
        <f t="shared" si="16"/>
        <v>4.7202662916772695</v>
      </c>
      <c r="F96" s="16">
        <f>(C96*100/E96)-100</f>
        <v>-39.963468657026596</v>
      </c>
      <c r="G96" s="14">
        <v>31</v>
      </c>
      <c r="H96" s="15">
        <f t="shared" si="14"/>
        <v>8.246084439904665</v>
      </c>
      <c r="I96" s="14">
        <v>41</v>
      </c>
      <c r="J96" s="15">
        <f t="shared" si="17"/>
        <v>11.010731434832584</v>
      </c>
      <c r="K96" s="16">
        <f>(H96*100/J96)-100</f>
        <v>-25.10865886876438</v>
      </c>
      <c r="L96" s="14">
        <v>27</v>
      </c>
      <c r="M96" s="15">
        <f t="shared" si="15"/>
        <v>8.522915594725893</v>
      </c>
      <c r="N96" s="14">
        <v>35</v>
      </c>
      <c r="O96" s="15">
        <f t="shared" si="18"/>
        <v>11.278861801717609</v>
      </c>
      <c r="P96" s="16">
        <f>(M96*100/O96)-100</f>
        <v>-24.434612777789553</v>
      </c>
    </row>
    <row r="97" spans="1:16" ht="15">
      <c r="A97" s="29" t="s">
        <v>35</v>
      </c>
      <c r="B97" s="14">
        <v>3</v>
      </c>
      <c r="C97" s="15">
        <f t="shared" si="13"/>
        <v>0.12881291598521055</v>
      </c>
      <c r="D97" s="14">
        <v>3</v>
      </c>
      <c r="E97" s="15">
        <f t="shared" si="16"/>
        <v>0.1287345352275619</v>
      </c>
      <c r="F97" s="16">
        <v>0</v>
      </c>
      <c r="G97" s="14">
        <v>3</v>
      </c>
      <c r="H97" s="15">
        <f t="shared" si="14"/>
        <v>0.7980081716036772</v>
      </c>
      <c r="I97" s="14">
        <v>2</v>
      </c>
      <c r="J97" s="15">
        <f t="shared" si="17"/>
        <v>0.5371088504796382</v>
      </c>
      <c r="K97" s="16">
        <f>(H97*100/J97)-100</f>
        <v>48.57475740551581</v>
      </c>
      <c r="L97" s="14">
        <v>3</v>
      </c>
      <c r="M97" s="15">
        <f t="shared" si="15"/>
        <v>0.9469906216362104</v>
      </c>
      <c r="N97" s="14">
        <v>2</v>
      </c>
      <c r="O97" s="15">
        <f t="shared" si="18"/>
        <v>0.6445063886695777</v>
      </c>
      <c r="P97" s="16">
        <f>(M97*100/O97)-100</f>
        <v>46.93269737652031</v>
      </c>
    </row>
    <row r="98" spans="1:16" ht="15">
      <c r="A98" s="29" t="s">
        <v>120</v>
      </c>
      <c r="B98" s="14">
        <v>1</v>
      </c>
      <c r="C98" s="15">
        <f t="shared" si="13"/>
        <v>0.04293763866173685</v>
      </c>
      <c r="D98" s="14">
        <v>1</v>
      </c>
      <c r="E98" s="15">
        <f t="shared" si="16"/>
        <v>0.04291151174252063</v>
      </c>
      <c r="F98" s="16">
        <v>0</v>
      </c>
      <c r="G98" s="14">
        <v>1</v>
      </c>
      <c r="H98" s="15">
        <f t="shared" si="14"/>
        <v>0.2660027238678924</v>
      </c>
      <c r="I98" s="14">
        <v>1</v>
      </c>
      <c r="J98" s="15">
        <f t="shared" si="17"/>
        <v>0.2685544252398191</v>
      </c>
      <c r="K98" s="16">
        <v>0</v>
      </c>
      <c r="L98" s="14">
        <v>1</v>
      </c>
      <c r="M98" s="15">
        <f t="shared" si="15"/>
        <v>0.31566354054540346</v>
      </c>
      <c r="N98" s="14">
        <v>1</v>
      </c>
      <c r="O98" s="15">
        <f t="shared" si="18"/>
        <v>0.32225319433478883</v>
      </c>
      <c r="P98" s="16">
        <v>0</v>
      </c>
    </row>
    <row r="99" spans="1:16" ht="15">
      <c r="A99" s="32" t="s">
        <v>36</v>
      </c>
      <c r="B99" s="14">
        <v>1</v>
      </c>
      <c r="C99" s="15">
        <f t="shared" si="13"/>
        <v>0.04293763866173685</v>
      </c>
      <c r="D99" s="14">
        <v>1</v>
      </c>
      <c r="E99" s="15">
        <f t="shared" si="16"/>
        <v>0.04291151174252063</v>
      </c>
      <c r="F99" s="16">
        <v>100</v>
      </c>
      <c r="G99" s="14">
        <v>0</v>
      </c>
      <c r="H99" s="15">
        <f t="shared" si="14"/>
        <v>0</v>
      </c>
      <c r="I99" s="14">
        <v>0</v>
      </c>
      <c r="J99" s="15">
        <f t="shared" si="17"/>
        <v>0</v>
      </c>
      <c r="K99" s="17">
        <v>0</v>
      </c>
      <c r="L99" s="14">
        <v>0</v>
      </c>
      <c r="M99" s="15">
        <f t="shared" si="15"/>
        <v>0</v>
      </c>
      <c r="N99" s="14">
        <v>0</v>
      </c>
      <c r="O99" s="15">
        <f t="shared" si="18"/>
        <v>0</v>
      </c>
      <c r="P99" s="17">
        <v>0</v>
      </c>
    </row>
    <row r="100" spans="1:16" ht="15">
      <c r="A100" s="29" t="s">
        <v>37</v>
      </c>
      <c r="B100" s="14">
        <v>0</v>
      </c>
      <c r="C100" s="15">
        <f t="shared" si="13"/>
        <v>0</v>
      </c>
      <c r="D100" s="14">
        <v>0</v>
      </c>
      <c r="E100" s="15">
        <f t="shared" si="16"/>
        <v>0</v>
      </c>
      <c r="F100" s="17">
        <v>0</v>
      </c>
      <c r="G100" s="14">
        <v>0</v>
      </c>
      <c r="H100" s="15">
        <f t="shared" si="14"/>
        <v>0</v>
      </c>
      <c r="I100" s="14">
        <v>0</v>
      </c>
      <c r="J100" s="15">
        <f t="shared" si="17"/>
        <v>0</v>
      </c>
      <c r="K100" s="17">
        <v>0</v>
      </c>
      <c r="L100" s="14">
        <v>0</v>
      </c>
      <c r="M100" s="15">
        <f t="shared" si="15"/>
        <v>0</v>
      </c>
      <c r="N100" s="14">
        <v>0</v>
      </c>
      <c r="O100" s="15">
        <f t="shared" si="18"/>
        <v>0</v>
      </c>
      <c r="P100" s="17">
        <v>0</v>
      </c>
    </row>
    <row r="101" spans="1:16" ht="15">
      <c r="A101" s="32" t="s">
        <v>103</v>
      </c>
      <c r="B101" s="14">
        <v>0</v>
      </c>
      <c r="C101" s="15">
        <f t="shared" si="13"/>
        <v>0</v>
      </c>
      <c r="D101" s="14">
        <v>0</v>
      </c>
      <c r="E101" s="15">
        <f t="shared" si="16"/>
        <v>0</v>
      </c>
      <c r="F101" s="16">
        <v>0</v>
      </c>
      <c r="G101" s="14">
        <v>0</v>
      </c>
      <c r="H101" s="15">
        <f t="shared" si="14"/>
        <v>0</v>
      </c>
      <c r="I101" s="14">
        <v>0</v>
      </c>
      <c r="J101" s="15">
        <f t="shared" si="17"/>
        <v>0</v>
      </c>
      <c r="K101" s="16">
        <v>0</v>
      </c>
      <c r="L101" s="14">
        <v>0</v>
      </c>
      <c r="M101" s="15">
        <f t="shared" si="15"/>
        <v>0</v>
      </c>
      <c r="N101" s="14">
        <v>0</v>
      </c>
      <c r="O101" s="15">
        <f t="shared" si="18"/>
        <v>0</v>
      </c>
      <c r="P101" s="16">
        <v>0</v>
      </c>
    </row>
    <row r="102" spans="1:16" ht="15">
      <c r="A102" s="29" t="s">
        <v>38</v>
      </c>
      <c r="B102" s="14">
        <v>125</v>
      </c>
      <c r="C102" s="15">
        <f t="shared" si="13"/>
        <v>5.367204832717107</v>
      </c>
      <c r="D102" s="14">
        <v>108</v>
      </c>
      <c r="E102" s="15">
        <f t="shared" si="16"/>
        <v>4.6344432681922285</v>
      </c>
      <c r="F102" s="16">
        <f>(C102*100/E102)-100</f>
        <v>15.811210152340664</v>
      </c>
      <c r="G102" s="14">
        <v>106</v>
      </c>
      <c r="H102" s="15">
        <f t="shared" si="14"/>
        <v>28.196288729996596</v>
      </c>
      <c r="I102" s="14">
        <v>90</v>
      </c>
      <c r="J102" s="15">
        <f t="shared" si="17"/>
        <v>24.16989827158372</v>
      </c>
      <c r="K102" s="16">
        <f>(H102*100/J102)-100</f>
        <v>16.65869840729391</v>
      </c>
      <c r="L102" s="14">
        <v>105</v>
      </c>
      <c r="M102" s="15">
        <f t="shared" si="15"/>
        <v>33.14467175726736</v>
      </c>
      <c r="N102" s="14">
        <v>89</v>
      </c>
      <c r="O102" s="15">
        <f t="shared" si="18"/>
        <v>28.680534295796207</v>
      </c>
      <c r="P102" s="16">
        <f>(M102*100/O102)-100</f>
        <v>15.565042880409223</v>
      </c>
    </row>
    <row r="103" spans="1:16" ht="15">
      <c r="A103" s="29" t="s">
        <v>39</v>
      </c>
      <c r="B103" s="14">
        <v>0</v>
      </c>
      <c r="C103" s="15">
        <f t="shared" si="13"/>
        <v>0</v>
      </c>
      <c r="D103" s="14">
        <v>0</v>
      </c>
      <c r="E103" s="15">
        <f t="shared" si="16"/>
        <v>0</v>
      </c>
      <c r="F103" s="16">
        <v>0</v>
      </c>
      <c r="G103" s="14">
        <v>0</v>
      </c>
      <c r="H103" s="15">
        <f t="shared" si="14"/>
        <v>0</v>
      </c>
      <c r="I103" s="14">
        <v>0</v>
      </c>
      <c r="J103" s="15">
        <f t="shared" si="17"/>
        <v>0</v>
      </c>
      <c r="K103" s="17">
        <v>0</v>
      </c>
      <c r="L103" s="14">
        <v>0</v>
      </c>
      <c r="M103" s="15">
        <f t="shared" si="15"/>
        <v>0</v>
      </c>
      <c r="N103" s="14">
        <v>0</v>
      </c>
      <c r="O103" s="15">
        <f t="shared" si="18"/>
        <v>0</v>
      </c>
      <c r="P103" s="17">
        <v>0</v>
      </c>
    </row>
    <row r="104" spans="1:16" ht="15">
      <c r="A104" s="29" t="s">
        <v>40</v>
      </c>
      <c r="B104" s="14">
        <v>21</v>
      </c>
      <c r="C104" s="15">
        <f t="shared" si="13"/>
        <v>0.9016904118964739</v>
      </c>
      <c r="D104" s="14">
        <v>6</v>
      </c>
      <c r="E104" s="15">
        <f t="shared" si="16"/>
        <v>0.2574690704551238</v>
      </c>
      <c r="F104" s="16">
        <f>(C104*100/E104)-100</f>
        <v>250.2130995006782</v>
      </c>
      <c r="G104" s="14">
        <v>0</v>
      </c>
      <c r="H104" s="15">
        <f t="shared" si="14"/>
        <v>0</v>
      </c>
      <c r="I104" s="14">
        <v>1</v>
      </c>
      <c r="J104" s="15">
        <f t="shared" si="17"/>
        <v>0.2685544252398191</v>
      </c>
      <c r="K104" s="16">
        <f>(H104*100/J104)-100</f>
        <v>-100</v>
      </c>
      <c r="L104" s="14">
        <v>0</v>
      </c>
      <c r="M104" s="15">
        <f t="shared" si="15"/>
        <v>0</v>
      </c>
      <c r="N104" s="14">
        <v>1</v>
      </c>
      <c r="O104" s="15">
        <f t="shared" si="18"/>
        <v>0.32225319433478883</v>
      </c>
      <c r="P104" s="16">
        <f>(M104*100/O104)-100</f>
        <v>-100</v>
      </c>
    </row>
    <row r="105" spans="1:16" ht="15">
      <c r="A105" s="29" t="s">
        <v>41</v>
      </c>
      <c r="B105" s="14">
        <v>0</v>
      </c>
      <c r="C105" s="15">
        <f t="shared" si="13"/>
        <v>0</v>
      </c>
      <c r="D105" s="14">
        <v>0</v>
      </c>
      <c r="E105" s="15">
        <f t="shared" si="16"/>
        <v>0</v>
      </c>
      <c r="F105" s="17">
        <v>0</v>
      </c>
      <c r="G105" s="14">
        <v>0</v>
      </c>
      <c r="H105" s="15">
        <f t="shared" si="14"/>
        <v>0</v>
      </c>
      <c r="I105" s="14">
        <v>0</v>
      </c>
      <c r="J105" s="15">
        <f t="shared" si="17"/>
        <v>0</v>
      </c>
      <c r="K105" s="17">
        <v>0</v>
      </c>
      <c r="L105" s="14">
        <v>0</v>
      </c>
      <c r="M105" s="15">
        <f t="shared" si="15"/>
        <v>0</v>
      </c>
      <c r="N105" s="14">
        <v>0</v>
      </c>
      <c r="O105" s="15">
        <f t="shared" si="18"/>
        <v>0</v>
      </c>
      <c r="P105" s="17">
        <v>0</v>
      </c>
    </row>
    <row r="106" spans="1:16" ht="15">
      <c r="A106" s="29" t="s">
        <v>104</v>
      </c>
      <c r="B106" s="14">
        <v>0</v>
      </c>
      <c r="C106" s="15">
        <f t="shared" si="13"/>
        <v>0</v>
      </c>
      <c r="D106" s="14">
        <v>0</v>
      </c>
      <c r="E106" s="15">
        <f t="shared" si="16"/>
        <v>0</v>
      </c>
      <c r="F106" s="16">
        <v>0</v>
      </c>
      <c r="G106" s="14">
        <v>0</v>
      </c>
      <c r="H106" s="15">
        <f t="shared" si="14"/>
        <v>0</v>
      </c>
      <c r="I106" s="14">
        <v>0</v>
      </c>
      <c r="J106" s="15">
        <f t="shared" si="17"/>
        <v>0</v>
      </c>
      <c r="K106" s="16">
        <v>0</v>
      </c>
      <c r="L106" s="14">
        <v>0</v>
      </c>
      <c r="M106" s="15">
        <f t="shared" si="15"/>
        <v>0</v>
      </c>
      <c r="N106" s="14">
        <v>0</v>
      </c>
      <c r="O106" s="15">
        <f t="shared" si="18"/>
        <v>0</v>
      </c>
      <c r="P106" s="16">
        <v>0</v>
      </c>
    </row>
    <row r="107" spans="1:16" ht="15">
      <c r="A107" s="29" t="s">
        <v>42</v>
      </c>
      <c r="B107" s="14">
        <v>24</v>
      </c>
      <c r="C107" s="15">
        <f t="shared" si="13"/>
        <v>1.0305033278816844</v>
      </c>
      <c r="D107" s="14">
        <v>25</v>
      </c>
      <c r="E107" s="15">
        <f t="shared" si="16"/>
        <v>1.0727877935630157</v>
      </c>
      <c r="F107" s="16">
        <f>(C107*100/E107)-100</f>
        <v>-3.9415498512425415</v>
      </c>
      <c r="G107" s="14">
        <v>14</v>
      </c>
      <c r="H107" s="15">
        <f t="shared" si="14"/>
        <v>3.7240381341504936</v>
      </c>
      <c r="I107" s="14">
        <v>19</v>
      </c>
      <c r="J107" s="15">
        <f t="shared" si="17"/>
        <v>5.102534079556563</v>
      </c>
      <c r="K107" s="16">
        <f>(H107*100/J107)-100</f>
        <v>-27.015908642904506</v>
      </c>
      <c r="L107" s="14">
        <v>13</v>
      </c>
      <c r="M107" s="15">
        <f t="shared" si="15"/>
        <v>4.103626027090245</v>
      </c>
      <c r="N107" s="14">
        <v>19</v>
      </c>
      <c r="O107" s="15">
        <f t="shared" si="18"/>
        <v>6.122810692360988</v>
      </c>
      <c r="P107" s="16">
        <f>(M107*100/O107)-100</f>
        <v>-32.97806786334162</v>
      </c>
    </row>
    <row r="108" spans="1:16" ht="15">
      <c r="A108" s="29" t="s">
        <v>43</v>
      </c>
      <c r="B108" s="14">
        <v>0</v>
      </c>
      <c r="C108" s="15">
        <f t="shared" si="13"/>
        <v>0</v>
      </c>
      <c r="D108" s="14">
        <v>0</v>
      </c>
      <c r="E108" s="15">
        <f t="shared" si="16"/>
        <v>0</v>
      </c>
      <c r="F108" s="16">
        <v>0</v>
      </c>
      <c r="G108" s="14">
        <v>0</v>
      </c>
      <c r="H108" s="15">
        <f t="shared" si="14"/>
        <v>0</v>
      </c>
      <c r="I108" s="14">
        <v>0</v>
      </c>
      <c r="J108" s="15">
        <f t="shared" si="17"/>
        <v>0</v>
      </c>
      <c r="K108" s="16">
        <v>0</v>
      </c>
      <c r="L108" s="14">
        <v>0</v>
      </c>
      <c r="M108" s="15">
        <f t="shared" si="15"/>
        <v>0</v>
      </c>
      <c r="N108" s="14">
        <v>0</v>
      </c>
      <c r="O108" s="15">
        <f t="shared" si="18"/>
        <v>0</v>
      </c>
      <c r="P108" s="16">
        <v>0</v>
      </c>
    </row>
    <row r="109" spans="1:16" ht="15">
      <c r="A109" s="29" t="s">
        <v>44</v>
      </c>
      <c r="B109" s="14">
        <v>1377</v>
      </c>
      <c r="C109" s="15">
        <f t="shared" si="13"/>
        <v>59.12512843721165</v>
      </c>
      <c r="D109" s="14">
        <v>1466</v>
      </c>
      <c r="E109" s="15">
        <f t="shared" si="16"/>
        <v>62.90827621453524</v>
      </c>
      <c r="F109" s="16">
        <f>(C109*100/E109)-100</f>
        <v>-6.013752092684868</v>
      </c>
      <c r="G109" s="14">
        <v>1361</v>
      </c>
      <c r="H109" s="15">
        <f t="shared" si="14"/>
        <v>362.0297071842016</v>
      </c>
      <c r="I109" s="14">
        <v>1432</v>
      </c>
      <c r="J109" s="15">
        <f t="shared" si="17"/>
        <v>384.56993694342094</v>
      </c>
      <c r="K109" s="16">
        <f>(H109*100/J109)-100</f>
        <v>-5.861152314289072</v>
      </c>
      <c r="L109" s="14">
        <v>1336</v>
      </c>
      <c r="M109" s="15">
        <f t="shared" si="15"/>
        <v>421.72649016865904</v>
      </c>
      <c r="N109" s="14">
        <v>1391</v>
      </c>
      <c r="O109" s="15">
        <f t="shared" si="18"/>
        <v>448.2541933196913</v>
      </c>
      <c r="P109" s="16">
        <f>(M109*100/O109)-100</f>
        <v>-5.9180044596064505</v>
      </c>
    </row>
    <row r="110" spans="1:16" ht="15">
      <c r="A110" s="32" t="s">
        <v>45</v>
      </c>
      <c r="B110" s="14">
        <v>0</v>
      </c>
      <c r="C110" s="15">
        <f t="shared" si="13"/>
        <v>0</v>
      </c>
      <c r="D110" s="14">
        <v>0</v>
      </c>
      <c r="E110" s="15">
        <f t="shared" si="16"/>
        <v>0</v>
      </c>
      <c r="F110" s="16">
        <v>0</v>
      </c>
      <c r="G110" s="14">
        <v>0</v>
      </c>
      <c r="H110" s="15">
        <f t="shared" si="14"/>
        <v>0</v>
      </c>
      <c r="I110" s="14">
        <v>0</v>
      </c>
      <c r="J110" s="15">
        <f t="shared" si="17"/>
        <v>0</v>
      </c>
      <c r="K110" s="16">
        <v>0</v>
      </c>
      <c r="L110" s="14">
        <v>0</v>
      </c>
      <c r="M110" s="15">
        <f t="shared" si="15"/>
        <v>0</v>
      </c>
      <c r="N110" s="14">
        <v>0</v>
      </c>
      <c r="O110" s="15">
        <f t="shared" si="18"/>
        <v>0</v>
      </c>
      <c r="P110" s="16">
        <v>0</v>
      </c>
    </row>
    <row r="111" spans="1:16" ht="15">
      <c r="A111" s="29" t="s">
        <v>46</v>
      </c>
      <c r="B111" s="14">
        <v>7</v>
      </c>
      <c r="C111" s="15">
        <f t="shared" si="13"/>
        <v>0.300563470632158</v>
      </c>
      <c r="D111" s="14">
        <v>4</v>
      </c>
      <c r="E111" s="15">
        <f t="shared" si="16"/>
        <v>0.1716460469700825</v>
      </c>
      <c r="F111" s="16">
        <f>(C111*100/E111)-100</f>
        <v>75.10654975033913</v>
      </c>
      <c r="G111" s="14">
        <v>3</v>
      </c>
      <c r="H111" s="15">
        <f t="shared" si="14"/>
        <v>0.7980081716036772</v>
      </c>
      <c r="I111" s="14">
        <v>3</v>
      </c>
      <c r="J111" s="15">
        <f t="shared" si="17"/>
        <v>0.8056632757194573</v>
      </c>
      <c r="K111" s="16">
        <v>0</v>
      </c>
      <c r="L111" s="14">
        <v>3</v>
      </c>
      <c r="M111" s="15">
        <f t="shared" si="15"/>
        <v>0.9469906216362104</v>
      </c>
      <c r="N111" s="14">
        <v>3</v>
      </c>
      <c r="O111" s="15">
        <f t="shared" si="18"/>
        <v>0.9667595830043665</v>
      </c>
      <c r="P111" s="16">
        <f>(M111*100/O111)-100</f>
        <v>-2.044868415653127</v>
      </c>
    </row>
    <row r="112" spans="1:16" ht="15">
      <c r="A112" s="29" t="s">
        <v>47</v>
      </c>
      <c r="B112" s="14">
        <v>0</v>
      </c>
      <c r="C112" s="15">
        <f t="shared" si="13"/>
        <v>0</v>
      </c>
      <c r="D112" s="14">
        <v>0</v>
      </c>
      <c r="E112" s="15">
        <f t="shared" si="16"/>
        <v>0</v>
      </c>
      <c r="F112" s="16">
        <v>0</v>
      </c>
      <c r="G112" s="14">
        <v>0</v>
      </c>
      <c r="H112" s="15">
        <f t="shared" si="14"/>
        <v>0</v>
      </c>
      <c r="I112" s="14">
        <v>0</v>
      </c>
      <c r="J112" s="15">
        <f t="shared" si="17"/>
        <v>0</v>
      </c>
      <c r="K112" s="16">
        <v>0</v>
      </c>
      <c r="L112" s="14">
        <v>0</v>
      </c>
      <c r="M112" s="15">
        <f t="shared" si="15"/>
        <v>0</v>
      </c>
      <c r="N112" s="14">
        <v>0</v>
      </c>
      <c r="O112" s="15">
        <f t="shared" si="18"/>
        <v>0</v>
      </c>
      <c r="P112" s="17">
        <v>0</v>
      </c>
    </row>
    <row r="113" spans="1:16" ht="15">
      <c r="A113" s="29" t="s">
        <v>48</v>
      </c>
      <c r="B113" s="14">
        <v>0</v>
      </c>
      <c r="C113" s="15">
        <f t="shared" si="13"/>
        <v>0</v>
      </c>
      <c r="D113" s="14">
        <v>0</v>
      </c>
      <c r="E113" s="15">
        <f t="shared" si="16"/>
        <v>0</v>
      </c>
      <c r="F113" s="16">
        <v>0</v>
      </c>
      <c r="G113" s="14">
        <v>0</v>
      </c>
      <c r="H113" s="15">
        <f t="shared" si="14"/>
        <v>0</v>
      </c>
      <c r="I113" s="14">
        <v>0</v>
      </c>
      <c r="J113" s="15">
        <f t="shared" si="17"/>
        <v>0</v>
      </c>
      <c r="K113" s="16">
        <v>0</v>
      </c>
      <c r="L113" s="14">
        <v>0</v>
      </c>
      <c r="M113" s="15">
        <f t="shared" si="15"/>
        <v>0</v>
      </c>
      <c r="N113" s="14">
        <v>0</v>
      </c>
      <c r="O113" s="15">
        <f t="shared" si="18"/>
        <v>0</v>
      </c>
      <c r="P113" s="16">
        <v>0</v>
      </c>
    </row>
    <row r="114" spans="1:16" ht="15">
      <c r="A114" s="29" t="s">
        <v>49</v>
      </c>
      <c r="B114" s="14">
        <v>2</v>
      </c>
      <c r="C114" s="15">
        <f t="shared" si="13"/>
        <v>0.0858752773234737</v>
      </c>
      <c r="D114" s="14">
        <v>1</v>
      </c>
      <c r="E114" s="15">
        <f t="shared" si="16"/>
        <v>0.04291151174252063</v>
      </c>
      <c r="F114" s="16">
        <f>(C114*100/E114)-100</f>
        <v>100.12177114324467</v>
      </c>
      <c r="G114" s="14">
        <v>2</v>
      </c>
      <c r="H114" s="15">
        <f t="shared" si="14"/>
        <v>0.5320054477357848</v>
      </c>
      <c r="I114" s="14">
        <v>0</v>
      </c>
      <c r="J114" s="15">
        <f t="shared" si="17"/>
        <v>0</v>
      </c>
      <c r="K114" s="16">
        <v>100</v>
      </c>
      <c r="L114" s="14">
        <v>2</v>
      </c>
      <c r="M114" s="15">
        <f t="shared" si="15"/>
        <v>0.6313270810908069</v>
      </c>
      <c r="N114" s="14">
        <v>0</v>
      </c>
      <c r="O114" s="15">
        <f t="shared" si="18"/>
        <v>0</v>
      </c>
      <c r="P114" s="16">
        <v>100</v>
      </c>
    </row>
    <row r="115" spans="1:16" ht="15">
      <c r="A115" s="32" t="s">
        <v>116</v>
      </c>
      <c r="B115" s="14">
        <v>7</v>
      </c>
      <c r="C115" s="15">
        <f t="shared" si="13"/>
        <v>0.300563470632158</v>
      </c>
      <c r="D115" s="14">
        <v>4</v>
      </c>
      <c r="E115" s="15">
        <f t="shared" si="16"/>
        <v>0.1716460469700825</v>
      </c>
      <c r="F115" s="16">
        <f>(C115*100/E115)-100</f>
        <v>75.10654975033913</v>
      </c>
      <c r="G115" s="14">
        <v>1</v>
      </c>
      <c r="H115" s="15">
        <f t="shared" si="14"/>
        <v>0.2660027238678924</v>
      </c>
      <c r="I115" s="14">
        <v>0</v>
      </c>
      <c r="J115" s="15">
        <f t="shared" si="17"/>
        <v>0</v>
      </c>
      <c r="K115" s="17">
        <v>100</v>
      </c>
      <c r="L115" s="14">
        <v>0</v>
      </c>
      <c r="M115" s="15">
        <f t="shared" si="15"/>
        <v>0</v>
      </c>
      <c r="N115" s="14">
        <v>0</v>
      </c>
      <c r="O115" s="15">
        <f t="shared" si="18"/>
        <v>0</v>
      </c>
      <c r="P115" s="17">
        <v>0</v>
      </c>
    </row>
    <row r="116" spans="1:16" ht="15">
      <c r="A116" s="29" t="s">
        <v>50</v>
      </c>
      <c r="B116" s="14">
        <v>5</v>
      </c>
      <c r="C116" s="15">
        <f t="shared" si="13"/>
        <v>0.21468819330868427</v>
      </c>
      <c r="D116" s="14">
        <v>1</v>
      </c>
      <c r="E116" s="15">
        <f t="shared" si="16"/>
        <v>0.04291151174252063</v>
      </c>
      <c r="F116" s="16">
        <f>(C116*100/E116)-100</f>
        <v>400.30442785811175</v>
      </c>
      <c r="G116" s="14">
        <v>1</v>
      </c>
      <c r="H116" s="15">
        <f t="shared" si="14"/>
        <v>0.2660027238678924</v>
      </c>
      <c r="I116" s="14">
        <v>0</v>
      </c>
      <c r="J116" s="15">
        <f t="shared" si="17"/>
        <v>0</v>
      </c>
      <c r="K116" s="17">
        <v>100</v>
      </c>
      <c r="L116" s="14">
        <v>0</v>
      </c>
      <c r="M116" s="15">
        <f t="shared" si="15"/>
        <v>0</v>
      </c>
      <c r="N116" s="14">
        <v>0</v>
      </c>
      <c r="O116" s="15">
        <f t="shared" si="18"/>
        <v>0</v>
      </c>
      <c r="P116" s="17">
        <v>0</v>
      </c>
    </row>
    <row r="117" spans="1:16" ht="15">
      <c r="A117" s="29" t="s">
        <v>51</v>
      </c>
      <c r="B117" s="14">
        <v>7</v>
      </c>
      <c r="C117" s="15">
        <f t="shared" si="13"/>
        <v>0.300563470632158</v>
      </c>
      <c r="D117" s="14">
        <v>3</v>
      </c>
      <c r="E117" s="15">
        <f t="shared" si="16"/>
        <v>0.1287345352275619</v>
      </c>
      <c r="F117" s="16">
        <f>(C117*100/E117)-100</f>
        <v>133.4753996671188</v>
      </c>
      <c r="G117" s="14">
        <v>0</v>
      </c>
      <c r="H117" s="15">
        <f t="shared" si="14"/>
        <v>0</v>
      </c>
      <c r="I117" s="14">
        <v>0</v>
      </c>
      <c r="J117" s="15">
        <f t="shared" si="17"/>
        <v>0</v>
      </c>
      <c r="K117" s="16">
        <v>0</v>
      </c>
      <c r="L117" s="14">
        <v>0</v>
      </c>
      <c r="M117" s="15">
        <f t="shared" si="15"/>
        <v>0</v>
      </c>
      <c r="N117" s="14">
        <v>0</v>
      </c>
      <c r="O117" s="15">
        <f t="shared" si="18"/>
        <v>0</v>
      </c>
      <c r="P117" s="16">
        <v>0</v>
      </c>
    </row>
    <row r="118" spans="1:16" ht="15">
      <c r="A118" s="32" t="s">
        <v>52</v>
      </c>
      <c r="B118" s="14">
        <v>2</v>
      </c>
      <c r="C118" s="15">
        <f t="shared" si="13"/>
        <v>0.0858752773234737</v>
      </c>
      <c r="D118" s="14">
        <v>2</v>
      </c>
      <c r="E118" s="15">
        <f t="shared" si="16"/>
        <v>0.08582302348504126</v>
      </c>
      <c r="F118" s="16">
        <v>0</v>
      </c>
      <c r="G118" s="14">
        <v>0</v>
      </c>
      <c r="H118" s="15">
        <f t="shared" si="14"/>
        <v>0</v>
      </c>
      <c r="I118" s="14">
        <v>1</v>
      </c>
      <c r="J118" s="15">
        <f t="shared" si="17"/>
        <v>0.2685544252398191</v>
      </c>
      <c r="K118" s="16">
        <f>(H118*100/J118)-100</f>
        <v>-100</v>
      </c>
      <c r="L118" s="14">
        <v>0</v>
      </c>
      <c r="M118" s="15">
        <f t="shared" si="15"/>
        <v>0</v>
      </c>
      <c r="N118" s="14">
        <v>1</v>
      </c>
      <c r="O118" s="15">
        <f t="shared" si="18"/>
        <v>0.32225319433478883</v>
      </c>
      <c r="P118" s="17">
        <v>0</v>
      </c>
    </row>
    <row r="119" spans="1:16" ht="15">
      <c r="A119" s="32" t="s">
        <v>53</v>
      </c>
      <c r="B119" s="14">
        <v>0</v>
      </c>
      <c r="C119" s="15">
        <f t="shared" si="13"/>
        <v>0</v>
      </c>
      <c r="D119" s="14">
        <v>0</v>
      </c>
      <c r="E119" s="15">
        <f t="shared" si="16"/>
        <v>0</v>
      </c>
      <c r="F119" s="16">
        <v>0</v>
      </c>
      <c r="G119" s="14">
        <v>0</v>
      </c>
      <c r="H119" s="15">
        <f t="shared" si="14"/>
        <v>0</v>
      </c>
      <c r="I119" s="14">
        <v>0</v>
      </c>
      <c r="J119" s="15">
        <f t="shared" si="17"/>
        <v>0</v>
      </c>
      <c r="K119" s="17">
        <v>0</v>
      </c>
      <c r="L119" s="14">
        <v>0</v>
      </c>
      <c r="M119" s="15">
        <f t="shared" si="15"/>
        <v>0</v>
      </c>
      <c r="N119" s="14">
        <v>0</v>
      </c>
      <c r="O119" s="15">
        <f t="shared" si="18"/>
        <v>0</v>
      </c>
      <c r="P119" s="17">
        <v>0</v>
      </c>
    </row>
    <row r="120" spans="1:16" ht="15">
      <c r="A120" s="29" t="s">
        <v>105</v>
      </c>
      <c r="B120" s="18">
        <v>1</v>
      </c>
      <c r="C120" s="15">
        <f t="shared" si="13"/>
        <v>0.04293763866173685</v>
      </c>
      <c r="D120" s="18">
        <v>1</v>
      </c>
      <c r="E120" s="15">
        <f t="shared" si="16"/>
        <v>0.04291151174252063</v>
      </c>
      <c r="F120" s="16">
        <v>0</v>
      </c>
      <c r="G120" s="18">
        <v>0</v>
      </c>
      <c r="H120" s="15">
        <f t="shared" si="14"/>
        <v>0</v>
      </c>
      <c r="I120" s="18">
        <v>0</v>
      </c>
      <c r="J120" s="15">
        <f t="shared" si="17"/>
        <v>0</v>
      </c>
      <c r="K120" s="17">
        <v>0</v>
      </c>
      <c r="L120" s="18">
        <v>0</v>
      </c>
      <c r="M120" s="15">
        <f t="shared" si="15"/>
        <v>0</v>
      </c>
      <c r="N120" s="18">
        <v>0</v>
      </c>
      <c r="O120" s="19">
        <f t="shared" si="18"/>
        <v>0</v>
      </c>
      <c r="P120" s="20">
        <v>0</v>
      </c>
    </row>
  </sheetData>
  <sheetProtection/>
  <mergeCells count="14">
    <mergeCell ref="P3:P5"/>
    <mergeCell ref="L4:M4"/>
    <mergeCell ref="N4:O4"/>
    <mergeCell ref="A2:H2"/>
    <mergeCell ref="G3:J3"/>
    <mergeCell ref="G4:H4"/>
    <mergeCell ref="I4:J4"/>
    <mergeCell ref="F3:F5"/>
    <mergeCell ref="B4:C4"/>
    <mergeCell ref="D4:E4"/>
    <mergeCell ref="B3:E3"/>
    <mergeCell ref="A3:A5"/>
    <mergeCell ref="K3:K5"/>
    <mergeCell ref="L3:O3"/>
  </mergeCells>
  <printOptions/>
  <pageMargins left="0.15748031496062992" right="0" top="0" bottom="0" header="0" footer="0"/>
  <pageSetup horizontalDpi="600" verticalDpi="600" orientation="portrait" paperSize="9" scale="85" r:id="rId1"/>
  <rowBreaks count="1" manualBreakCount="1">
    <brk id="7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2015-10-12T06:47:26Z</cp:lastPrinted>
  <dcterms:created xsi:type="dcterms:W3CDTF">2010-12-01T10:49:57Z</dcterms:created>
  <dcterms:modified xsi:type="dcterms:W3CDTF">2015-10-12T06:58:49Z</dcterms:modified>
  <cp:category/>
  <cp:version/>
  <cp:contentType/>
  <cp:contentStatus/>
</cp:coreProperties>
</file>