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<sst xmlns="http://schemas.openxmlformats.org/spreadsheetml/2006/main" count="137" uniqueCount="125">
  <si>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</si>
  <si>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</si>
  <si>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</si>
  <si>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</si>
  <si>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</si>
  <si>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</si>
  <si>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</si>
  <si>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</si>
  <si>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</si>
  <si>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</si>
  <si>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</si>
  <si>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</si>
  <si>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</si>
  <si>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</si>
  <si>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</si>
  <si>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</si>
  <si>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</si>
  <si>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</si>
  <si>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</si>
  <si>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</si>
  <si>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</si>
  <si>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</si>
  <si>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</si>
  <si>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</si>
  <si>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</si>
  <si>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</si>
  <si>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</si>
  <si>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</si>
  <si>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</si>
  <si>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</si>
  <si>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</si>
  <si>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</si>
  <si>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</si>
  <si>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</si>
  <si>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</si>
  <si>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</si>
  <si>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</si>
  <si>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</si>
  <si>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</si>
  <si>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</si>
  <si>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</si>
  <si>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</si>
  <si>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</si>
  <si>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</si>
  <si>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</si>
  <si>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</si>
  <si>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</si>
  <si>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</si>
  <si>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</si>
  <si>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</si>
  <si>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</si>
  <si>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</si>
  <si>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</si>
  <si>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</si>
  <si>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</si>
  <si>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</si>
  <si>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</si>
  <si>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</si>
  <si>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</si>
  <si>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</si>
  <si>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</si>
  <si>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</si>
  <si>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</si>
  <si>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</si>
  <si>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</si>
  <si>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</si>
  <si>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</si>
  <si>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</si>
  <si>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</si>
  <si>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</si>
  <si>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</si>
  <si>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</si>
  <si>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</si>
  <si>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</si>
  <si>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</si>
  <si>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</si>
  <si>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</si>
  <si>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</si>
  <si>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</si>
  <si>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</si>
  <si>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</si>
  <si>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</si>
  <si>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</si>
  <si>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</si>
  <si>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</si>
  <si>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</si>
  <si>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</si>
  <si>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</si>
  <si>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</si>
  <si>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</si>
  <si>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</si>
  <si>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</si>
  <si>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</si>
  <si>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</si>
  <si>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</si>
  <si>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</si>
  <si>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</si>
  <si>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</si>
  <si>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</si>
  <si>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</si>
  <si>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</si>
  <si>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</si>
  <si>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</si>
  <si>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</si>
  <si>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</si>
  <si>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</si>
  <si>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</si>
  <si>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</si>
  <si>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</si>
  <si>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</si>
  <si>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</si>
  <si>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</si>
  <si>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</si>
  <si>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</si>
  <si>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</si>
  <si>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</si>
  <si>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Моноцитарный эрлихиоз</t>
  </si>
  <si>
    <t>Информационный бюллетень январь - август 2014г.</t>
  </si>
  <si>
    <t>1-8    2014</t>
  </si>
  <si>
    <t>1  -8  2013</t>
  </si>
  <si>
    <t>1  -8     2014</t>
  </si>
  <si>
    <t>1  -8     2013</t>
  </si>
  <si>
    <t>1-8     2014</t>
  </si>
  <si>
    <t>1  -8   2013</t>
  </si>
  <si>
    <t>Укусы клещами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</si>
</sst>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0" sqref="A100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7" width="8.14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6.42187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8" ht="15">
      <c r="A1" s="30" t="s">
        <v>117</v>
      </c>
      <c r="B1" s="30"/>
      <c r="C1" s="30"/>
      <c r="D1" s="30"/>
      <c r="E1" s="30"/>
      <c r="F1" s="30"/>
      <c r="G1" s="30"/>
      <c r="H1" s="30"/>
    </row>
    <row r="2" spans="1:16" ht="15">
      <c r="A2" s="31"/>
      <c r="B2" s="31" t="s">
        <v>1</v>
      </c>
      <c r="C2" s="31"/>
      <c r="D2" s="31"/>
      <c r="E2" s="31"/>
      <c r="F2" s="33" t="s">
        <v>55</v>
      </c>
      <c r="G2" s="31" t="s">
        <v>2</v>
      </c>
      <c r="H2" s="31"/>
      <c r="I2" s="31"/>
      <c r="J2" s="31"/>
      <c r="K2" s="33" t="s">
        <v>55</v>
      </c>
      <c r="L2" s="31" t="s">
        <v>3</v>
      </c>
      <c r="M2" s="31"/>
      <c r="N2" s="31"/>
      <c r="O2" s="31"/>
      <c r="P2" s="33" t="s">
        <v>55</v>
      </c>
    </row>
    <row r="3" spans="1:16" ht="15">
      <c r="A3" s="31"/>
      <c r="B3" s="32" t="s">
        <v>118</v>
      </c>
      <c r="C3" s="31"/>
      <c r="D3" s="32" t="s">
        <v>119</v>
      </c>
      <c r="E3" s="31"/>
      <c r="F3" s="34"/>
      <c r="G3" s="32" t="s">
        <v>120</v>
      </c>
      <c r="H3" s="31"/>
      <c r="I3" s="32" t="s">
        <v>121</v>
      </c>
      <c r="J3" s="31"/>
      <c r="K3" s="34"/>
      <c r="L3" s="32" t="s">
        <v>122</v>
      </c>
      <c r="M3" s="31"/>
      <c r="N3" s="32" t="s">
        <v>123</v>
      </c>
      <c r="O3" s="31"/>
      <c r="P3" s="34"/>
    </row>
    <row r="4" spans="1:16" ht="15">
      <c r="A4" s="31"/>
      <c r="B4" s="13" t="s">
        <v>53</v>
      </c>
      <c r="C4" s="13" t="s">
        <v>54</v>
      </c>
      <c r="D4" s="13" t="s">
        <v>53</v>
      </c>
      <c r="E4" s="13" t="s">
        <v>54</v>
      </c>
      <c r="F4" s="35"/>
      <c r="G4" s="13" t="s">
        <v>53</v>
      </c>
      <c r="H4" s="13" t="s">
        <v>54</v>
      </c>
      <c r="I4" s="13" t="s">
        <v>53</v>
      </c>
      <c r="J4" s="13" t="s">
        <v>54</v>
      </c>
      <c r="K4" s="35"/>
      <c r="L4" s="13" t="s">
        <v>53</v>
      </c>
      <c r="M4" s="13" t="s">
        <v>54</v>
      </c>
      <c r="N4" s="13" t="s">
        <v>53</v>
      </c>
      <c r="O4" s="13" t="s">
        <v>54</v>
      </c>
      <c r="P4" s="35"/>
    </row>
    <row r="5" spans="1:16" ht="15">
      <c r="A5" s="14" t="s">
        <v>0</v>
      </c>
      <c r="B5" s="13">
        <v>189735</v>
      </c>
      <c r="C5" s="28">
        <f>B5*100000/2330377</f>
        <v>8141.815680467152</v>
      </c>
      <c r="D5" s="13">
        <v>235059</v>
      </c>
      <c r="E5" s="28">
        <f aca="true" t="shared" si="0" ref="E5:E36">D5*100000/2331506</f>
        <v>10081.852673765368</v>
      </c>
      <c r="F5" s="17">
        <f>-E5/C5</f>
        <v>-1.238280632900167</v>
      </c>
      <c r="G5" s="13">
        <v>126601</v>
      </c>
      <c r="H5" s="28">
        <f>G5*100000/372364</f>
        <v>33999.25878978634</v>
      </c>
      <c r="I5" s="13">
        <v>155849</v>
      </c>
      <c r="J5" s="28">
        <f aca="true" t="shared" si="1" ref="J5:J44">I5*100000/370572</f>
        <v>42056.334531481065</v>
      </c>
      <c r="K5" s="17">
        <f>-J5/H5</f>
        <v>-1.2369779821233966</v>
      </c>
      <c r="L5" s="13">
        <v>115310</v>
      </c>
      <c r="M5" s="19">
        <f>L5*100000/310315</f>
        <v>37159.015838744504</v>
      </c>
      <c r="N5" s="13">
        <v>141308</v>
      </c>
      <c r="O5" s="19">
        <f aca="true" t="shared" si="2" ref="O5:O36">N5*100000/303260</f>
        <v>46596.319989448</v>
      </c>
      <c r="P5" s="17">
        <f>-O5/M5</f>
        <v>-1.2539707776884532</v>
      </c>
    </row>
    <row r="6" spans="1:16" ht="22.5">
      <c r="A6" s="21" t="s">
        <v>57</v>
      </c>
      <c r="B6" s="13">
        <v>5421</v>
      </c>
      <c r="C6" s="28">
        <f aca="true" t="shared" si="3" ref="C6:C70">B6*100000/2330377</f>
        <v>232.62330515620434</v>
      </c>
      <c r="D6" s="13">
        <v>5040</v>
      </c>
      <c r="E6" s="28">
        <f t="shared" si="0"/>
        <v>216.16929143652214</v>
      </c>
      <c r="F6" s="17">
        <f>C6/E6</f>
        <v>1.076116332760955</v>
      </c>
      <c r="G6" s="13">
        <v>4198</v>
      </c>
      <c r="H6" s="28">
        <f aca="true" t="shared" si="4" ref="H6:H70">G6*100000/372364</f>
        <v>1127.3914771567606</v>
      </c>
      <c r="I6" s="13">
        <v>3643</v>
      </c>
      <c r="J6" s="28">
        <f t="shared" si="1"/>
        <v>983.0748140712196</v>
      </c>
      <c r="K6" s="17">
        <f>H6/J6</f>
        <v>1.1468013024236483</v>
      </c>
      <c r="L6" s="13">
        <v>4127</v>
      </c>
      <c r="M6" s="19">
        <f aca="true" t="shared" si="5" ref="M6:M70">L6*100000/310315</f>
        <v>1329.9389330196736</v>
      </c>
      <c r="N6" s="13">
        <v>3561</v>
      </c>
      <c r="O6" s="19">
        <f t="shared" si="2"/>
        <v>1174.239926135989</v>
      </c>
      <c r="P6" s="17">
        <f>M6/O6</f>
        <v>1.132595565368004</v>
      </c>
    </row>
    <row r="7" spans="1:16" ht="15">
      <c r="A7" s="14" t="s">
        <v>4</v>
      </c>
      <c r="B7" s="13">
        <v>318</v>
      </c>
      <c r="C7" s="28">
        <f t="shared" si="3"/>
        <v>13.64586073412156</v>
      </c>
      <c r="D7" s="13">
        <v>494</v>
      </c>
      <c r="E7" s="28">
        <f t="shared" si="0"/>
        <v>21.1880218193734</v>
      </c>
      <c r="F7" s="17">
        <f aca="true" t="shared" si="6" ref="F7:F12">-E7/C7</f>
        <v>-1.552706878093268</v>
      </c>
      <c r="G7" s="13">
        <v>135</v>
      </c>
      <c r="H7" s="28">
        <f t="shared" si="4"/>
        <v>36.25484740737558</v>
      </c>
      <c r="I7" s="13">
        <v>165</v>
      </c>
      <c r="J7" s="28">
        <f t="shared" si="1"/>
        <v>44.5257601761601</v>
      </c>
      <c r="K7" s="17">
        <f>-J7/H7</f>
        <v>-1.2281326046100502</v>
      </c>
      <c r="L7" s="13">
        <v>130</v>
      </c>
      <c r="M7" s="19">
        <f t="shared" si="5"/>
        <v>41.892915263522546</v>
      </c>
      <c r="N7" s="13">
        <v>154</v>
      </c>
      <c r="O7" s="19">
        <f t="shared" si="2"/>
        <v>50.78150761722614</v>
      </c>
      <c r="P7" s="17">
        <f>-O7/M7</f>
        <v>-1.2121741181722716</v>
      </c>
    </row>
    <row r="8" spans="1:16" ht="15">
      <c r="A8" s="14" t="s">
        <v>5</v>
      </c>
      <c r="B8" s="13">
        <v>58</v>
      </c>
      <c r="C8" s="28">
        <f t="shared" si="3"/>
        <v>2.4888676810661967</v>
      </c>
      <c r="D8" s="13">
        <v>54</v>
      </c>
      <c r="E8" s="28">
        <f t="shared" si="0"/>
        <v>2.3160995511055944</v>
      </c>
      <c r="F8" s="17">
        <f>C8/E8</f>
        <v>1.074594431779986</v>
      </c>
      <c r="G8" s="13">
        <v>36</v>
      </c>
      <c r="H8" s="28">
        <f t="shared" si="4"/>
        <v>9.667959308633488</v>
      </c>
      <c r="I8" s="13">
        <v>21</v>
      </c>
      <c r="J8" s="28">
        <f t="shared" si="1"/>
        <v>5.666914931511285</v>
      </c>
      <c r="K8" s="17">
        <f>H8/J8</f>
        <v>1.7060357223423472</v>
      </c>
      <c r="L8" s="13">
        <v>36</v>
      </c>
      <c r="M8" s="19">
        <f t="shared" si="5"/>
        <v>11.601114996052399</v>
      </c>
      <c r="N8" s="13">
        <v>21</v>
      </c>
      <c r="O8" s="19">
        <f t="shared" si="2"/>
        <v>6.924751038712656</v>
      </c>
      <c r="P8" s="17">
        <f>M8/O8</f>
        <v>1.6753114922394525</v>
      </c>
    </row>
    <row r="9" spans="1:16" ht="15">
      <c r="A9" s="14" t="s">
        <v>6</v>
      </c>
      <c r="B9" s="13">
        <v>21</v>
      </c>
      <c r="C9" s="28">
        <f t="shared" si="3"/>
        <v>0.9011417465929332</v>
      </c>
      <c r="D9" s="13">
        <v>39</v>
      </c>
      <c r="E9" s="28">
        <f t="shared" si="0"/>
        <v>1.6727385646873738</v>
      </c>
      <c r="F9" s="17">
        <f t="shared" si="6"/>
        <v>-1.8562435610287944</v>
      </c>
      <c r="G9" s="13">
        <v>13</v>
      </c>
      <c r="H9" s="28">
        <f t="shared" si="4"/>
        <v>3.4912075281176485</v>
      </c>
      <c r="I9" s="13">
        <v>19</v>
      </c>
      <c r="J9" s="28">
        <f t="shared" si="1"/>
        <v>5.127208747557829</v>
      </c>
      <c r="K9" s="17">
        <f>-J9/H9</f>
        <v>-1.4686061215966335</v>
      </c>
      <c r="L9" s="13">
        <v>12</v>
      </c>
      <c r="M9" s="19">
        <f t="shared" si="5"/>
        <v>3.867038332017466</v>
      </c>
      <c r="N9" s="13">
        <v>16</v>
      </c>
      <c r="O9" s="19">
        <f t="shared" si="2"/>
        <v>5.276000791400119</v>
      </c>
      <c r="P9" s="17">
        <f>-O9/M9</f>
        <v>-1.3643518213194399</v>
      </c>
    </row>
    <row r="10" spans="1:16" ht="15">
      <c r="A10" s="14" t="s">
        <v>7</v>
      </c>
      <c r="B10" s="13">
        <v>218</v>
      </c>
      <c r="C10" s="28">
        <f t="shared" si="3"/>
        <v>9.354709559869498</v>
      </c>
      <c r="D10" s="13">
        <v>365</v>
      </c>
      <c r="E10" s="28">
        <f t="shared" si="0"/>
        <v>15.655117336176703</v>
      </c>
      <c r="F10" s="17">
        <f t="shared" si="6"/>
        <v>-1.6735011638774062</v>
      </c>
      <c r="G10" s="13">
        <v>77</v>
      </c>
      <c r="H10" s="28">
        <f t="shared" si="4"/>
        <v>20.67869074346607</v>
      </c>
      <c r="I10" s="13">
        <v>107</v>
      </c>
      <c r="J10" s="28">
        <f t="shared" si="1"/>
        <v>28.874280841509883</v>
      </c>
      <c r="K10" s="17">
        <f>-J10/H10</f>
        <v>-1.3963302222425955</v>
      </c>
      <c r="L10" s="13">
        <v>74</v>
      </c>
      <c r="M10" s="19">
        <f t="shared" si="5"/>
        <v>23.846736380774374</v>
      </c>
      <c r="N10" s="13">
        <v>99</v>
      </c>
      <c r="O10" s="19">
        <f t="shared" si="2"/>
        <v>32.64525489678824</v>
      </c>
      <c r="P10" s="17">
        <f>-O10/M10</f>
        <v>-1.3689611180130867</v>
      </c>
    </row>
    <row r="11" spans="1:16" ht="15">
      <c r="A11" s="14" t="s">
        <v>58</v>
      </c>
      <c r="B11" s="13">
        <v>21</v>
      </c>
      <c r="C11" s="28">
        <f t="shared" si="3"/>
        <v>0.9011417465929332</v>
      </c>
      <c r="D11" s="13">
        <v>36</v>
      </c>
      <c r="E11" s="28">
        <f t="shared" si="0"/>
        <v>1.5440663674037296</v>
      </c>
      <c r="F11" s="17">
        <f t="shared" si="6"/>
        <v>-1.71345559479581</v>
      </c>
      <c r="G11" s="13">
        <v>9</v>
      </c>
      <c r="H11" s="28">
        <f t="shared" si="4"/>
        <v>2.416989827158372</v>
      </c>
      <c r="I11" s="13">
        <v>18</v>
      </c>
      <c r="J11" s="28">
        <f t="shared" si="1"/>
        <v>4.8573556555811015</v>
      </c>
      <c r="K11" s="17">
        <f>-J11/H11</f>
        <v>-2.009671534816446</v>
      </c>
      <c r="L11" s="13">
        <v>8</v>
      </c>
      <c r="M11" s="19">
        <f t="shared" si="5"/>
        <v>2.5780255546783106</v>
      </c>
      <c r="N11" s="13">
        <v>18</v>
      </c>
      <c r="O11" s="19">
        <f t="shared" si="2"/>
        <v>5.935500890325134</v>
      </c>
      <c r="P11" s="17">
        <f>-O11/M11</f>
        <v>-2.302343698476555</v>
      </c>
    </row>
    <row r="12" spans="1:16" ht="15">
      <c r="A12" s="14" t="s">
        <v>8</v>
      </c>
      <c r="B12" s="13">
        <v>37</v>
      </c>
      <c r="C12" s="28">
        <f t="shared" si="3"/>
        <v>1.5877259344732633</v>
      </c>
      <c r="D12" s="13">
        <v>38</v>
      </c>
      <c r="E12" s="28">
        <f t="shared" si="0"/>
        <v>1.6298478322594923</v>
      </c>
      <c r="F12" s="17">
        <f t="shared" si="6"/>
        <v>-1.0265297031884808</v>
      </c>
      <c r="G12" s="13">
        <v>20</v>
      </c>
      <c r="H12" s="28">
        <f t="shared" si="4"/>
        <v>5.371088504796382</v>
      </c>
      <c r="I12" s="13">
        <v>24</v>
      </c>
      <c r="J12" s="28">
        <f t="shared" si="1"/>
        <v>6.476474207441469</v>
      </c>
      <c r="K12" s="17">
        <f>-J12/H12</f>
        <v>-1.2058029208898675</v>
      </c>
      <c r="L12" s="13">
        <v>20</v>
      </c>
      <c r="M12" s="19">
        <f t="shared" si="5"/>
        <v>6.445063886695777</v>
      </c>
      <c r="N12" s="13">
        <v>24</v>
      </c>
      <c r="O12" s="19">
        <f t="shared" si="2"/>
        <v>7.914001187100178</v>
      </c>
      <c r="P12" s="17">
        <f>-O12/M12</f>
        <v>-1.2279166391874958</v>
      </c>
    </row>
    <row r="13" spans="1:16" ht="33.75">
      <c r="A13" s="21" t="s">
        <v>59</v>
      </c>
      <c r="B13" s="13">
        <v>30</v>
      </c>
      <c r="C13" s="28">
        <f t="shared" si="3"/>
        <v>1.2873453522756189</v>
      </c>
      <c r="D13" s="13">
        <v>22</v>
      </c>
      <c r="E13" s="28">
        <f t="shared" si="0"/>
        <v>0.9435961134133903</v>
      </c>
      <c r="F13" s="17">
        <f>C13/E13</f>
        <v>1.3642970058648722</v>
      </c>
      <c r="G13" s="13">
        <v>15</v>
      </c>
      <c r="H13" s="28">
        <f t="shared" si="4"/>
        <v>4.028316378597286</v>
      </c>
      <c r="I13" s="13">
        <v>13</v>
      </c>
      <c r="J13" s="28">
        <f t="shared" si="1"/>
        <v>3.5080901956974624</v>
      </c>
      <c r="K13" s="17">
        <f>H13/J13</f>
        <v>1.1482932746535026</v>
      </c>
      <c r="L13" s="13">
        <v>15</v>
      </c>
      <c r="M13" s="19">
        <f t="shared" si="5"/>
        <v>4.833797915021833</v>
      </c>
      <c r="N13" s="13">
        <v>13</v>
      </c>
      <c r="O13" s="19">
        <f t="shared" si="2"/>
        <v>4.286750643012597</v>
      </c>
      <c r="P13" s="17">
        <f>M13/O13</f>
        <v>1.1276135043919393</v>
      </c>
    </row>
    <row r="14" spans="1:16" ht="15">
      <c r="A14" s="14" t="s">
        <v>9</v>
      </c>
      <c r="B14" s="13">
        <v>22</v>
      </c>
      <c r="C14" s="28">
        <f t="shared" si="3"/>
        <v>0.9440532583354538</v>
      </c>
      <c r="D14" s="13">
        <v>19</v>
      </c>
      <c r="E14" s="28">
        <f t="shared" si="0"/>
        <v>0.8149239161297461</v>
      </c>
      <c r="F14" s="17">
        <f>C14/E14</f>
        <v>1.1584557032256109</v>
      </c>
      <c r="G14" s="13">
        <v>12</v>
      </c>
      <c r="H14" s="28">
        <f t="shared" si="4"/>
        <v>3.222653102877829</v>
      </c>
      <c r="I14" s="13">
        <v>12</v>
      </c>
      <c r="J14" s="28">
        <f t="shared" si="1"/>
        <v>3.2382371037207345</v>
      </c>
      <c r="K14" s="17">
        <v>0</v>
      </c>
      <c r="L14" s="13">
        <v>12</v>
      </c>
      <c r="M14" s="19">
        <f t="shared" si="5"/>
        <v>3.867038332017466</v>
      </c>
      <c r="N14" s="13">
        <v>12</v>
      </c>
      <c r="O14" s="19">
        <f t="shared" si="2"/>
        <v>3.957000593550089</v>
      </c>
      <c r="P14" s="17">
        <v>0</v>
      </c>
    </row>
    <row r="15" spans="1:16" ht="15">
      <c r="A15" s="14" t="s">
        <v>105</v>
      </c>
      <c r="B15" s="13">
        <v>8</v>
      </c>
      <c r="C15" s="28">
        <f t="shared" si="3"/>
        <v>0.343292093940165</v>
      </c>
      <c r="D15" s="13">
        <v>3</v>
      </c>
      <c r="E15" s="28">
        <f t="shared" si="0"/>
        <v>0.12867219728364412</v>
      </c>
      <c r="F15" s="17">
        <f>C15/E15</f>
        <v>2.6679585892468616</v>
      </c>
      <c r="G15" s="13">
        <v>3</v>
      </c>
      <c r="H15" s="28">
        <f t="shared" si="4"/>
        <v>0.8056632757194573</v>
      </c>
      <c r="I15" s="13">
        <v>1</v>
      </c>
      <c r="J15" s="28">
        <f t="shared" si="1"/>
        <v>0.26985309197672785</v>
      </c>
      <c r="K15" s="17">
        <f>H15/J15</f>
        <v>2.9855625140991076</v>
      </c>
      <c r="L15" s="13">
        <v>3</v>
      </c>
      <c r="M15" s="19">
        <f t="shared" si="5"/>
        <v>0.9667595830043665</v>
      </c>
      <c r="N15" s="13">
        <v>1</v>
      </c>
      <c r="O15" s="19">
        <f t="shared" si="2"/>
        <v>0.3297500494625074</v>
      </c>
      <c r="P15" s="17">
        <f>M15/O15</f>
        <v>2.9317951114190417</v>
      </c>
    </row>
    <row r="16" spans="1:16" ht="15">
      <c r="A16" s="14" t="s">
        <v>62</v>
      </c>
      <c r="B16" s="13">
        <v>0</v>
      </c>
      <c r="C16" s="28">
        <f t="shared" si="3"/>
        <v>0</v>
      </c>
      <c r="D16" s="13">
        <v>0</v>
      </c>
      <c r="E16" s="28">
        <f t="shared" si="0"/>
        <v>0</v>
      </c>
      <c r="F16" s="18">
        <v>0</v>
      </c>
      <c r="G16" s="13">
        <v>0</v>
      </c>
      <c r="H16" s="28">
        <f t="shared" si="4"/>
        <v>0</v>
      </c>
      <c r="I16" s="13">
        <v>0</v>
      </c>
      <c r="J16" s="28">
        <f t="shared" si="1"/>
        <v>0</v>
      </c>
      <c r="K16" s="18">
        <v>0</v>
      </c>
      <c r="L16" s="13">
        <v>0</v>
      </c>
      <c r="M16" s="19">
        <f t="shared" si="5"/>
        <v>0</v>
      </c>
      <c r="N16" s="13">
        <v>0</v>
      </c>
      <c r="O16" s="19">
        <f t="shared" si="2"/>
        <v>0</v>
      </c>
      <c r="P16" s="18">
        <v>0</v>
      </c>
    </row>
    <row r="17" spans="1:16" ht="15">
      <c r="A17" s="14" t="s">
        <v>60</v>
      </c>
      <c r="B17" s="13">
        <v>7</v>
      </c>
      <c r="C17" s="28">
        <f t="shared" si="3"/>
        <v>0.3003805821976444</v>
      </c>
      <c r="D17" s="13">
        <v>16</v>
      </c>
      <c r="E17" s="28">
        <f t="shared" si="0"/>
        <v>0.686251718846102</v>
      </c>
      <c r="F17" s="17">
        <f>-E17/C17</f>
        <v>-2.284607459727747</v>
      </c>
      <c r="G17" s="13">
        <v>5</v>
      </c>
      <c r="H17" s="28">
        <f t="shared" si="4"/>
        <v>1.3427721261990955</v>
      </c>
      <c r="I17" s="13">
        <v>11</v>
      </c>
      <c r="J17" s="28">
        <f t="shared" si="1"/>
        <v>2.9683840117440066</v>
      </c>
      <c r="K17" s="17">
        <f>-J17/H17</f>
        <v>-2.2106386882980904</v>
      </c>
      <c r="L17" s="13">
        <v>5</v>
      </c>
      <c r="M17" s="19">
        <f t="shared" si="5"/>
        <v>1.6112659716739441</v>
      </c>
      <c r="N17" s="13">
        <v>11</v>
      </c>
      <c r="O17" s="19">
        <f t="shared" si="2"/>
        <v>3.6272505440875817</v>
      </c>
      <c r="P17" s="17">
        <f>-O17/M17</f>
        <v>-2.251180505177076</v>
      </c>
    </row>
    <row r="18" spans="1:16" ht="15">
      <c r="A18" s="14" t="s">
        <v>61</v>
      </c>
      <c r="B18" s="13">
        <v>1</v>
      </c>
      <c r="C18" s="28">
        <f t="shared" si="3"/>
        <v>0.04291151174252063</v>
      </c>
      <c r="D18" s="13">
        <v>0</v>
      </c>
      <c r="E18" s="28">
        <f t="shared" si="0"/>
        <v>0</v>
      </c>
      <c r="F18" s="18">
        <v>1</v>
      </c>
      <c r="G18" s="13">
        <v>1</v>
      </c>
      <c r="H18" s="28">
        <f t="shared" si="4"/>
        <v>0.2685544252398191</v>
      </c>
      <c r="I18" s="13">
        <v>0</v>
      </c>
      <c r="J18" s="28">
        <f t="shared" si="1"/>
        <v>0</v>
      </c>
      <c r="K18" s="18">
        <v>1</v>
      </c>
      <c r="L18" s="13">
        <v>1</v>
      </c>
      <c r="M18" s="19">
        <f t="shared" si="5"/>
        <v>0.32225319433478883</v>
      </c>
      <c r="N18" s="13">
        <v>0</v>
      </c>
      <c r="O18" s="19">
        <f t="shared" si="2"/>
        <v>0</v>
      </c>
      <c r="P18" s="18">
        <v>1</v>
      </c>
    </row>
    <row r="19" spans="1:16" ht="22.5">
      <c r="A19" s="21" t="s">
        <v>63</v>
      </c>
      <c r="B19" s="13">
        <v>5065</v>
      </c>
      <c r="C19" s="28">
        <f t="shared" si="3"/>
        <v>217.346806975867</v>
      </c>
      <c r="D19" s="13">
        <v>4508</v>
      </c>
      <c r="E19" s="28">
        <f t="shared" si="0"/>
        <v>193.35142178488925</v>
      </c>
      <c r="F19" s="17">
        <f>C19/E19</f>
        <v>1.1241024501887218</v>
      </c>
      <c r="G19" s="13">
        <v>4042</v>
      </c>
      <c r="H19" s="28">
        <f t="shared" si="4"/>
        <v>1085.4969868193489</v>
      </c>
      <c r="I19" s="13">
        <v>3454</v>
      </c>
      <c r="J19" s="28">
        <f t="shared" si="1"/>
        <v>932.072579687618</v>
      </c>
      <c r="K19" s="17">
        <f>H19/J19</f>
        <v>1.1646056438900398</v>
      </c>
      <c r="L19" s="13">
        <v>3976</v>
      </c>
      <c r="M19" s="19">
        <f t="shared" si="5"/>
        <v>1281.2787006751205</v>
      </c>
      <c r="N19" s="13">
        <v>3383</v>
      </c>
      <c r="O19" s="19">
        <f t="shared" si="2"/>
        <v>1115.5444173316625</v>
      </c>
      <c r="P19" s="17">
        <f>M19/O19</f>
        <v>1.1485680720270088</v>
      </c>
    </row>
    <row r="20" spans="1:16" ht="22.5">
      <c r="A20" s="21" t="s">
        <v>64</v>
      </c>
      <c r="B20" s="13">
        <v>2073</v>
      </c>
      <c r="C20" s="28">
        <f t="shared" si="3"/>
        <v>88.95556384224527</v>
      </c>
      <c r="D20" s="13">
        <v>1909</v>
      </c>
      <c r="E20" s="28">
        <f t="shared" si="0"/>
        <v>81.87840820482555</v>
      </c>
      <c r="F20" s="17">
        <f>C20/E20</f>
        <v>1.0864349441151278</v>
      </c>
      <c r="G20" s="13">
        <v>1797</v>
      </c>
      <c r="H20" s="28">
        <f t="shared" si="4"/>
        <v>482.59230215595494</v>
      </c>
      <c r="I20" s="13">
        <v>1598</v>
      </c>
      <c r="J20" s="28">
        <f t="shared" si="1"/>
        <v>431.22524097881114</v>
      </c>
      <c r="K20" s="17">
        <f>H20/J20</f>
        <v>1.1191188647968493</v>
      </c>
      <c r="L20" s="13">
        <v>1779</v>
      </c>
      <c r="M20" s="19">
        <f t="shared" si="5"/>
        <v>573.2884327215894</v>
      </c>
      <c r="N20" s="13">
        <v>1580</v>
      </c>
      <c r="O20" s="19">
        <f t="shared" si="2"/>
        <v>521.0050781507617</v>
      </c>
      <c r="P20" s="17">
        <f>M20/O20</f>
        <v>1.1003509500452482</v>
      </c>
    </row>
    <row r="21" spans="1:16" ht="22.5">
      <c r="A21" s="26" t="s">
        <v>65</v>
      </c>
      <c r="B21" s="27">
        <v>847</v>
      </c>
      <c r="C21" s="28">
        <f t="shared" si="3"/>
        <v>36.346050445914976</v>
      </c>
      <c r="D21" s="27">
        <v>866</v>
      </c>
      <c r="E21" s="28">
        <f t="shared" si="0"/>
        <v>37.143374282545274</v>
      </c>
      <c r="F21" s="17">
        <f>-E21/C21</f>
        <v>-1.0219370145269777</v>
      </c>
      <c r="G21" s="27">
        <v>671</v>
      </c>
      <c r="H21" s="28">
        <f t="shared" si="4"/>
        <v>180.20001933591863</v>
      </c>
      <c r="I21" s="27">
        <v>679</v>
      </c>
      <c r="J21" s="28">
        <f t="shared" si="1"/>
        <v>183.23024945219822</v>
      </c>
      <c r="K21" s="17">
        <f>-J21/H21</f>
        <v>-1.0168159255889468</v>
      </c>
      <c r="L21" s="27">
        <v>659</v>
      </c>
      <c r="M21" s="19">
        <f t="shared" si="5"/>
        <v>212.36485506662584</v>
      </c>
      <c r="N21" s="27">
        <v>667</v>
      </c>
      <c r="O21" s="19">
        <f t="shared" si="2"/>
        <v>219.94328299149245</v>
      </c>
      <c r="P21" s="17">
        <f>-O21/M21</f>
        <v>-1.0356858856070559</v>
      </c>
    </row>
    <row r="22" spans="1:16" ht="33.75">
      <c r="A22" s="26" t="s">
        <v>66</v>
      </c>
      <c r="B22" s="27">
        <v>471</v>
      </c>
      <c r="C22" s="28">
        <f t="shared" si="3"/>
        <v>20.211322030727217</v>
      </c>
      <c r="D22" s="27">
        <v>426</v>
      </c>
      <c r="E22" s="28">
        <f t="shared" si="0"/>
        <v>18.271452014277468</v>
      </c>
      <c r="F22" s="17">
        <f>C22/E22</f>
        <v>1.1061694502951336</v>
      </c>
      <c r="G22" s="27">
        <v>433</v>
      </c>
      <c r="H22" s="28">
        <f t="shared" si="4"/>
        <v>116.28406612884167</v>
      </c>
      <c r="I22" s="27">
        <v>401</v>
      </c>
      <c r="J22" s="28">
        <f t="shared" si="1"/>
        <v>108.21108988266788</v>
      </c>
      <c r="K22" s="17">
        <f>H22/J22</f>
        <v>1.0746039639276088</v>
      </c>
      <c r="L22" s="27">
        <v>429</v>
      </c>
      <c r="M22" s="19">
        <f t="shared" si="5"/>
        <v>138.24662036962442</v>
      </c>
      <c r="N22" s="27">
        <v>398</v>
      </c>
      <c r="O22" s="19">
        <f t="shared" si="2"/>
        <v>131.24051968607796</v>
      </c>
      <c r="P22" s="17">
        <f>M22/O22</f>
        <v>1.0533836706857362</v>
      </c>
    </row>
    <row r="23" spans="1:16" ht="45">
      <c r="A23" s="21" t="s">
        <v>67</v>
      </c>
      <c r="B23" s="13">
        <v>0</v>
      </c>
      <c r="C23" s="28">
        <f t="shared" si="3"/>
        <v>0</v>
      </c>
      <c r="D23" s="13">
        <v>0</v>
      </c>
      <c r="E23" s="28">
        <f t="shared" si="0"/>
        <v>0</v>
      </c>
      <c r="F23" s="18">
        <v>0</v>
      </c>
      <c r="G23" s="13">
        <v>0</v>
      </c>
      <c r="H23" s="28">
        <f t="shared" si="4"/>
        <v>0</v>
      </c>
      <c r="I23" s="13">
        <v>0</v>
      </c>
      <c r="J23" s="28">
        <f t="shared" si="1"/>
        <v>0</v>
      </c>
      <c r="K23" s="18">
        <v>0</v>
      </c>
      <c r="L23" s="13">
        <v>0</v>
      </c>
      <c r="M23" s="19">
        <f t="shared" si="5"/>
        <v>0</v>
      </c>
      <c r="N23" s="13">
        <v>0</v>
      </c>
      <c r="O23" s="19">
        <f t="shared" si="2"/>
        <v>0</v>
      </c>
      <c r="P23" s="18">
        <v>0</v>
      </c>
    </row>
    <row r="24" spans="1:16" ht="33.75">
      <c r="A24" s="21" t="s">
        <v>68</v>
      </c>
      <c r="B24" s="13">
        <v>16</v>
      </c>
      <c r="C24" s="28">
        <f t="shared" si="3"/>
        <v>0.68658418788033</v>
      </c>
      <c r="D24" s="13">
        <v>2</v>
      </c>
      <c r="E24" s="28">
        <f t="shared" si="0"/>
        <v>0.08578146485576275</v>
      </c>
      <c r="F24" s="17">
        <f>C24/E24</f>
        <v>8.003875767740585</v>
      </c>
      <c r="G24" s="13">
        <v>15</v>
      </c>
      <c r="H24" s="28">
        <f t="shared" si="4"/>
        <v>4.028316378597286</v>
      </c>
      <c r="I24" s="13">
        <v>1</v>
      </c>
      <c r="J24" s="28">
        <f t="shared" si="1"/>
        <v>0.26985309197672785</v>
      </c>
      <c r="K24" s="17">
        <f aca="true" t="shared" si="7" ref="K24:K29">H24/J24</f>
        <v>14.927812570495536</v>
      </c>
      <c r="L24" s="13">
        <v>14</v>
      </c>
      <c r="M24" s="19">
        <f t="shared" si="5"/>
        <v>4.511544720687044</v>
      </c>
      <c r="N24" s="13">
        <v>1</v>
      </c>
      <c r="O24" s="19">
        <f t="shared" si="2"/>
        <v>0.3297500494625074</v>
      </c>
      <c r="P24" s="17">
        <f aca="true" t="shared" si="8" ref="P24:P29">M24/O24</f>
        <v>13.68171051995553</v>
      </c>
    </row>
    <row r="25" spans="1:16" ht="22.5">
      <c r="A25" s="21" t="s">
        <v>69</v>
      </c>
      <c r="B25" s="13">
        <v>25</v>
      </c>
      <c r="C25" s="28">
        <f t="shared" si="3"/>
        <v>1.0727877935630157</v>
      </c>
      <c r="D25" s="13">
        <v>13</v>
      </c>
      <c r="E25" s="28">
        <f t="shared" si="0"/>
        <v>0.5575795215624579</v>
      </c>
      <c r="F25" s="17">
        <f>C25/E25</f>
        <v>1.9240085980145634</v>
      </c>
      <c r="G25" s="13">
        <v>15</v>
      </c>
      <c r="H25" s="28">
        <f t="shared" si="4"/>
        <v>4.028316378597286</v>
      </c>
      <c r="I25" s="13">
        <v>6</v>
      </c>
      <c r="J25" s="28">
        <f t="shared" si="1"/>
        <v>1.6191185518603672</v>
      </c>
      <c r="K25" s="17">
        <f t="shared" si="7"/>
        <v>2.487968761749256</v>
      </c>
      <c r="L25" s="13">
        <v>13</v>
      </c>
      <c r="M25" s="19">
        <f t="shared" si="5"/>
        <v>4.189291526352255</v>
      </c>
      <c r="N25" s="13">
        <v>5</v>
      </c>
      <c r="O25" s="19">
        <f t="shared" si="2"/>
        <v>1.648750247312537</v>
      </c>
      <c r="P25" s="17">
        <f t="shared" si="8"/>
        <v>2.54088909656317</v>
      </c>
    </row>
    <row r="26" spans="1:16" ht="22.5">
      <c r="A26" s="21" t="s">
        <v>70</v>
      </c>
      <c r="B26" s="13">
        <v>1220</v>
      </c>
      <c r="C26" s="28">
        <f t="shared" si="3"/>
        <v>52.35204432587517</v>
      </c>
      <c r="D26" s="13">
        <v>1043</v>
      </c>
      <c r="E26" s="28">
        <f t="shared" si="0"/>
        <v>44.73503392228028</v>
      </c>
      <c r="F26" s="17">
        <f>C26/E26</f>
        <v>1.1702694674788485</v>
      </c>
      <c r="G26" s="13">
        <v>1123</v>
      </c>
      <c r="H26" s="28">
        <f t="shared" si="4"/>
        <v>301.5866195443169</v>
      </c>
      <c r="I26" s="13">
        <v>919</v>
      </c>
      <c r="J26" s="28">
        <f t="shared" si="1"/>
        <v>247.99499152661292</v>
      </c>
      <c r="K26" s="17">
        <f t="shared" si="7"/>
        <v>1.2160996384959368</v>
      </c>
      <c r="L26" s="13">
        <v>1117</v>
      </c>
      <c r="M26" s="19">
        <f t="shared" si="5"/>
        <v>359.95681807195916</v>
      </c>
      <c r="N26" s="13">
        <v>913</v>
      </c>
      <c r="O26" s="19">
        <f t="shared" si="2"/>
        <v>301.06179515926925</v>
      </c>
      <c r="P26" s="17">
        <f t="shared" si="8"/>
        <v>1.1956243663581856</v>
      </c>
    </row>
    <row r="27" spans="1:16" ht="33.75">
      <c r="A27" s="21" t="s">
        <v>71</v>
      </c>
      <c r="B27" s="13">
        <v>881</v>
      </c>
      <c r="C27" s="28">
        <f t="shared" si="3"/>
        <v>37.80504184516067</v>
      </c>
      <c r="D27" s="13">
        <v>842</v>
      </c>
      <c r="E27" s="28">
        <f t="shared" si="0"/>
        <v>36.11399670427612</v>
      </c>
      <c r="F27" s="17">
        <f>C27/E27</f>
        <v>1.0468252006204655</v>
      </c>
      <c r="G27" s="13">
        <v>824</v>
      </c>
      <c r="H27" s="28">
        <f t="shared" si="4"/>
        <v>221.28884639761094</v>
      </c>
      <c r="I27" s="13">
        <v>742</v>
      </c>
      <c r="J27" s="28">
        <f t="shared" si="1"/>
        <v>200.23099424673208</v>
      </c>
      <c r="K27" s="17">
        <f t="shared" si="7"/>
        <v>1.1051677949764889</v>
      </c>
      <c r="L27" s="13">
        <v>821</v>
      </c>
      <c r="M27" s="19">
        <f t="shared" si="5"/>
        <v>264.56987254886167</v>
      </c>
      <c r="N27" s="13">
        <v>737</v>
      </c>
      <c r="O27" s="19">
        <f t="shared" si="2"/>
        <v>243.02578645386797</v>
      </c>
      <c r="P27" s="17">
        <f t="shared" si="8"/>
        <v>1.0886493832994273</v>
      </c>
    </row>
    <row r="28" spans="1:16" ht="33.75">
      <c r="A28" s="21" t="s">
        <v>72</v>
      </c>
      <c r="B28" s="13">
        <v>313</v>
      </c>
      <c r="C28" s="28">
        <f t="shared" si="3"/>
        <v>13.431303175408958</v>
      </c>
      <c r="D28" s="13">
        <v>187</v>
      </c>
      <c r="E28" s="28">
        <f t="shared" si="0"/>
        <v>8.020566964013817</v>
      </c>
      <c r="F28" s="17">
        <f>C28/E28</f>
        <v>1.674607697394922</v>
      </c>
      <c r="G28" s="13">
        <v>277</v>
      </c>
      <c r="H28" s="28">
        <f t="shared" si="4"/>
        <v>74.38957579142989</v>
      </c>
      <c r="I28" s="13">
        <v>165</v>
      </c>
      <c r="J28" s="28">
        <f t="shared" si="1"/>
        <v>44.5257601761601</v>
      </c>
      <c r="K28" s="17">
        <f t="shared" si="7"/>
        <v>1.6707087200110156</v>
      </c>
      <c r="L28" s="13">
        <v>274</v>
      </c>
      <c r="M28" s="19">
        <f t="shared" si="5"/>
        <v>88.29737524773215</v>
      </c>
      <c r="N28" s="13">
        <v>164</v>
      </c>
      <c r="O28" s="19">
        <f t="shared" si="2"/>
        <v>54.079008111851216</v>
      </c>
      <c r="P28" s="17">
        <f t="shared" si="8"/>
        <v>1.6327476840016617</v>
      </c>
    </row>
    <row r="29" spans="1:16" ht="22.5">
      <c r="A29" s="21" t="s">
        <v>73</v>
      </c>
      <c r="B29" s="13">
        <v>2992</v>
      </c>
      <c r="C29" s="28">
        <f t="shared" si="3"/>
        <v>128.3912431336217</v>
      </c>
      <c r="D29" s="13">
        <v>2599</v>
      </c>
      <c r="E29" s="28">
        <f t="shared" si="0"/>
        <v>111.47301358006371</v>
      </c>
      <c r="F29" s="17">
        <f>C29/E29</f>
        <v>1.151769733410919</v>
      </c>
      <c r="G29" s="13">
        <v>2245</v>
      </c>
      <c r="H29" s="28">
        <f t="shared" si="4"/>
        <v>602.9046846633939</v>
      </c>
      <c r="I29" s="13">
        <v>1856</v>
      </c>
      <c r="J29" s="28">
        <f t="shared" si="1"/>
        <v>500.84733870880694</v>
      </c>
      <c r="K29" s="17">
        <f t="shared" si="7"/>
        <v>1.2037693685618707</v>
      </c>
      <c r="L29" s="13">
        <v>2197</v>
      </c>
      <c r="M29" s="19">
        <f t="shared" si="5"/>
        <v>707.9902679535311</v>
      </c>
      <c r="N29" s="13">
        <v>1803</v>
      </c>
      <c r="O29" s="19">
        <f t="shared" si="2"/>
        <v>594.5393391809009</v>
      </c>
      <c r="P29" s="17">
        <f t="shared" si="8"/>
        <v>1.1908215677181797</v>
      </c>
    </row>
    <row r="30" spans="1:16" ht="15">
      <c r="A30" s="14" t="s">
        <v>74</v>
      </c>
      <c r="B30" s="13">
        <v>2</v>
      </c>
      <c r="C30" s="28">
        <f t="shared" si="3"/>
        <v>0.08582302348504126</v>
      </c>
      <c r="D30" s="13">
        <v>2</v>
      </c>
      <c r="E30" s="28">
        <f t="shared" si="0"/>
        <v>0.08578146485576275</v>
      </c>
      <c r="F30" s="17">
        <v>0</v>
      </c>
      <c r="G30" s="13">
        <v>2</v>
      </c>
      <c r="H30" s="28">
        <f t="shared" si="4"/>
        <v>0.5371088504796382</v>
      </c>
      <c r="I30" s="13">
        <v>2</v>
      </c>
      <c r="J30" s="28">
        <f t="shared" si="1"/>
        <v>0.5397061839534557</v>
      </c>
      <c r="K30" s="17">
        <v>0</v>
      </c>
      <c r="L30" s="13">
        <v>2</v>
      </c>
      <c r="M30" s="19">
        <f t="shared" si="5"/>
        <v>0.6445063886695777</v>
      </c>
      <c r="N30" s="13">
        <v>2</v>
      </c>
      <c r="O30" s="19">
        <f t="shared" si="2"/>
        <v>0.6595000989250148</v>
      </c>
      <c r="P30" s="17">
        <v>0</v>
      </c>
    </row>
    <row r="31" spans="1:16" ht="15">
      <c r="A31" s="14" t="s">
        <v>75</v>
      </c>
      <c r="B31" s="13">
        <v>63</v>
      </c>
      <c r="C31" s="28">
        <f t="shared" si="3"/>
        <v>2.7034252397787997</v>
      </c>
      <c r="D31" s="13">
        <v>115</v>
      </c>
      <c r="E31" s="28">
        <f t="shared" si="0"/>
        <v>4.9324342292063585</v>
      </c>
      <c r="F31" s="17">
        <f>-E31/C31</f>
        <v>-1.824512901865909</v>
      </c>
      <c r="G31" s="13">
        <v>58</v>
      </c>
      <c r="H31" s="28">
        <f t="shared" si="4"/>
        <v>15.576156663909508</v>
      </c>
      <c r="I31" s="13">
        <v>99</v>
      </c>
      <c r="J31" s="28">
        <f t="shared" si="1"/>
        <v>26.71545610569606</v>
      </c>
      <c r="K31" s="17">
        <f>-J31/H31</f>
        <v>-1.7151507064381737</v>
      </c>
      <c r="L31" s="13">
        <v>56</v>
      </c>
      <c r="M31" s="19">
        <f t="shared" si="5"/>
        <v>18.046178882748176</v>
      </c>
      <c r="N31" s="13">
        <v>86</v>
      </c>
      <c r="O31" s="19">
        <f t="shared" si="2"/>
        <v>28.35850425377564</v>
      </c>
      <c r="P31" s="17">
        <f>-O31/M31</f>
        <v>-1.5714409370554263</v>
      </c>
    </row>
    <row r="32" spans="1:16" ht="15">
      <c r="A32" s="14" t="s">
        <v>76</v>
      </c>
      <c r="B32" s="13">
        <v>19</v>
      </c>
      <c r="C32" s="28">
        <f t="shared" si="3"/>
        <v>0.815318723107892</v>
      </c>
      <c r="D32" s="13">
        <v>67</v>
      </c>
      <c r="E32" s="28">
        <f t="shared" si="0"/>
        <v>2.873679072668052</v>
      </c>
      <c r="F32" s="17">
        <f>-E32/C32</f>
        <v>-3.524608219119451</v>
      </c>
      <c r="G32" s="13">
        <v>18</v>
      </c>
      <c r="H32" s="28">
        <f t="shared" si="4"/>
        <v>4.833979654316744</v>
      </c>
      <c r="I32" s="13">
        <v>52</v>
      </c>
      <c r="J32" s="28">
        <f t="shared" si="1"/>
        <v>14.03236078278985</v>
      </c>
      <c r="K32" s="17">
        <f>-J32/H32</f>
        <v>-2.902858883623755</v>
      </c>
      <c r="L32" s="13">
        <v>17</v>
      </c>
      <c r="M32" s="19">
        <f t="shared" si="5"/>
        <v>5.47830430369141</v>
      </c>
      <c r="N32" s="13">
        <v>39</v>
      </c>
      <c r="O32" s="19">
        <f t="shared" si="2"/>
        <v>12.860251929037789</v>
      </c>
      <c r="P32" s="17">
        <f>-O32/M32</f>
        <v>-2.3474876925643304</v>
      </c>
    </row>
    <row r="33" spans="1:16" ht="15">
      <c r="A33" s="14" t="s">
        <v>10</v>
      </c>
      <c r="B33" s="13">
        <v>622</v>
      </c>
      <c r="C33" s="28">
        <f t="shared" si="3"/>
        <v>26.69096030384783</v>
      </c>
      <c r="D33" s="13">
        <v>643</v>
      </c>
      <c r="E33" s="28">
        <f t="shared" si="0"/>
        <v>27.578740951127727</v>
      </c>
      <c r="F33" s="17">
        <f>-E33/C33</f>
        <v>-1.0332614726923823</v>
      </c>
      <c r="G33" s="13">
        <v>19</v>
      </c>
      <c r="H33" s="28">
        <f t="shared" si="4"/>
        <v>5.102534079556563</v>
      </c>
      <c r="I33" s="13">
        <v>47</v>
      </c>
      <c r="J33" s="28">
        <f t="shared" si="1"/>
        <v>12.68309532290621</v>
      </c>
      <c r="K33" s="17">
        <f>-J33/H33</f>
        <v>-2.485646372009815</v>
      </c>
      <c r="L33" s="13">
        <v>19</v>
      </c>
      <c r="M33" s="19">
        <f t="shared" si="5"/>
        <v>6.122810692360988</v>
      </c>
      <c r="N33" s="13">
        <v>38</v>
      </c>
      <c r="O33" s="19">
        <f t="shared" si="2"/>
        <v>12.530501879575281</v>
      </c>
      <c r="P33" s="17">
        <f>-O33/M33</f>
        <v>-2.0465277319791597</v>
      </c>
    </row>
    <row r="34" spans="1:16" ht="15">
      <c r="A34" s="14" t="s">
        <v>77</v>
      </c>
      <c r="B34" s="13">
        <v>124</v>
      </c>
      <c r="C34" s="28">
        <f t="shared" si="3"/>
        <v>5.321027456072558</v>
      </c>
      <c r="D34" s="13">
        <v>155</v>
      </c>
      <c r="E34" s="28">
        <f t="shared" si="0"/>
        <v>6.6480635263216135</v>
      </c>
      <c r="F34" s="17">
        <f>-E34/C34</f>
        <v>-1.2493947045386116</v>
      </c>
      <c r="G34" s="13">
        <v>17</v>
      </c>
      <c r="H34" s="28">
        <f t="shared" si="4"/>
        <v>4.565425229076925</v>
      </c>
      <c r="I34" s="13">
        <v>41</v>
      </c>
      <c r="J34" s="28">
        <f t="shared" si="1"/>
        <v>11.063976771045843</v>
      </c>
      <c r="K34" s="17">
        <f>-J34/H34</f>
        <v>-2.423427439043361</v>
      </c>
      <c r="L34" s="13">
        <v>17</v>
      </c>
      <c r="M34" s="19">
        <f t="shared" si="5"/>
        <v>5.47830430369141</v>
      </c>
      <c r="N34" s="13">
        <v>34</v>
      </c>
      <c r="O34" s="19">
        <f t="shared" si="2"/>
        <v>11.211501681725252</v>
      </c>
      <c r="P34" s="17">
        <f>-O34/M34</f>
        <v>-2.0465277319791597</v>
      </c>
    </row>
    <row r="35" spans="1:16" ht="15">
      <c r="A35" s="14" t="s">
        <v>78</v>
      </c>
      <c r="B35" s="13">
        <v>55</v>
      </c>
      <c r="C35" s="28">
        <f t="shared" si="3"/>
        <v>2.3601331458386348</v>
      </c>
      <c r="D35" s="13">
        <v>94</v>
      </c>
      <c r="E35" s="28">
        <f t="shared" si="0"/>
        <v>4.031728848220849</v>
      </c>
      <c r="F35" s="17">
        <f>-E35/C35</f>
        <v>-1.7082633051146106</v>
      </c>
      <c r="G35" s="13">
        <v>17</v>
      </c>
      <c r="H35" s="28">
        <f t="shared" si="4"/>
        <v>4.565425229076925</v>
      </c>
      <c r="I35" s="13">
        <v>41</v>
      </c>
      <c r="J35" s="28">
        <f t="shared" si="1"/>
        <v>11.063976771045843</v>
      </c>
      <c r="K35" s="17">
        <f>-J35/H35</f>
        <v>-2.423427439043361</v>
      </c>
      <c r="L35" s="13">
        <v>17</v>
      </c>
      <c r="M35" s="19">
        <f t="shared" si="5"/>
        <v>5.47830430369141</v>
      </c>
      <c r="N35" s="13">
        <v>34</v>
      </c>
      <c r="O35" s="19">
        <f t="shared" si="2"/>
        <v>11.211501681725252</v>
      </c>
      <c r="P35" s="17">
        <f>-O35/M35</f>
        <v>-2.0465277319791597</v>
      </c>
    </row>
    <row r="36" spans="1:16" ht="15">
      <c r="A36" s="14" t="s">
        <v>79</v>
      </c>
      <c r="B36" s="13">
        <v>19</v>
      </c>
      <c r="C36" s="28">
        <f t="shared" si="3"/>
        <v>0.815318723107892</v>
      </c>
      <c r="D36" s="13">
        <v>21</v>
      </c>
      <c r="E36" s="28">
        <f t="shared" si="0"/>
        <v>0.9007053809855089</v>
      </c>
      <c r="F36" s="17">
        <f>-E36/C36</f>
        <v>-1.1047279492762458</v>
      </c>
      <c r="G36" s="13">
        <v>0</v>
      </c>
      <c r="H36" s="28">
        <f t="shared" si="4"/>
        <v>0</v>
      </c>
      <c r="I36" s="13">
        <v>0</v>
      </c>
      <c r="J36" s="28">
        <f t="shared" si="1"/>
        <v>0</v>
      </c>
      <c r="K36" s="18">
        <v>0</v>
      </c>
      <c r="L36" s="13">
        <v>0</v>
      </c>
      <c r="M36" s="19">
        <f t="shared" si="5"/>
        <v>0</v>
      </c>
      <c r="N36" s="13">
        <v>0</v>
      </c>
      <c r="O36" s="19">
        <f t="shared" si="2"/>
        <v>0</v>
      </c>
      <c r="P36" s="18">
        <v>0</v>
      </c>
    </row>
    <row r="37" spans="1:16" ht="15">
      <c r="A37" s="14" t="s">
        <v>80</v>
      </c>
      <c r="B37" s="13">
        <v>39</v>
      </c>
      <c r="C37" s="28">
        <f t="shared" si="3"/>
        <v>1.6735489579583045</v>
      </c>
      <c r="D37" s="13">
        <v>30</v>
      </c>
      <c r="E37" s="28">
        <f aca="true" t="shared" si="9" ref="E37:E69">D37*100000/2331506</f>
        <v>1.2867219728364414</v>
      </c>
      <c r="F37" s="17">
        <f>C37/E37</f>
        <v>1.3006298122578448</v>
      </c>
      <c r="G37" s="13">
        <v>0</v>
      </c>
      <c r="H37" s="28">
        <f t="shared" si="4"/>
        <v>0</v>
      </c>
      <c r="I37" s="13">
        <v>0</v>
      </c>
      <c r="J37" s="28">
        <f t="shared" si="1"/>
        <v>0</v>
      </c>
      <c r="K37" s="17">
        <v>0</v>
      </c>
      <c r="L37" s="13">
        <v>0</v>
      </c>
      <c r="M37" s="19">
        <f t="shared" si="5"/>
        <v>0</v>
      </c>
      <c r="N37" s="13">
        <v>0</v>
      </c>
      <c r="O37" s="19">
        <f aca="true" t="shared" si="10" ref="O37:O69">N37*100000/303260</f>
        <v>0</v>
      </c>
      <c r="P37" s="18">
        <v>0</v>
      </c>
    </row>
    <row r="38" spans="1:16" ht="15">
      <c r="A38" s="14" t="s">
        <v>114</v>
      </c>
      <c r="B38" s="13">
        <v>9</v>
      </c>
      <c r="C38" s="28">
        <f t="shared" si="3"/>
        <v>0.3862036056826857</v>
      </c>
      <c r="D38" s="13">
        <v>7</v>
      </c>
      <c r="E38" s="28">
        <f t="shared" si="9"/>
        <v>0.30023512699516963</v>
      </c>
      <c r="F38" s="17">
        <f>C38/E38</f>
        <v>1.2863371769583083</v>
      </c>
      <c r="G38" s="13">
        <v>0</v>
      </c>
      <c r="H38" s="28">
        <f t="shared" si="4"/>
        <v>0</v>
      </c>
      <c r="I38" s="13">
        <v>0</v>
      </c>
      <c r="J38" s="28">
        <f t="shared" si="1"/>
        <v>0</v>
      </c>
      <c r="K38" s="17">
        <v>0</v>
      </c>
      <c r="L38" s="13">
        <v>0</v>
      </c>
      <c r="M38" s="19">
        <f t="shared" si="5"/>
        <v>0</v>
      </c>
      <c r="N38" s="13">
        <v>0</v>
      </c>
      <c r="O38" s="19">
        <f t="shared" si="10"/>
        <v>0</v>
      </c>
      <c r="P38" s="18">
        <v>0</v>
      </c>
    </row>
    <row r="39" spans="1:16" ht="22.5">
      <c r="A39" s="21" t="s">
        <v>81</v>
      </c>
      <c r="B39" s="13">
        <v>2</v>
      </c>
      <c r="C39" s="28">
        <f t="shared" si="3"/>
        <v>0.08582302348504126</v>
      </c>
      <c r="D39" s="13">
        <v>3</v>
      </c>
      <c r="E39" s="28">
        <f t="shared" si="9"/>
        <v>0.12867219728364412</v>
      </c>
      <c r="F39" s="17">
        <f>-E39/C39</f>
        <v>-1.4992736454463338</v>
      </c>
      <c r="G39" s="13">
        <v>0</v>
      </c>
      <c r="H39" s="28">
        <f t="shared" si="4"/>
        <v>0</v>
      </c>
      <c r="I39" s="13">
        <v>0</v>
      </c>
      <c r="J39" s="28">
        <f t="shared" si="1"/>
        <v>0</v>
      </c>
      <c r="K39" s="17">
        <v>0</v>
      </c>
      <c r="L39" s="13">
        <v>0</v>
      </c>
      <c r="M39" s="19">
        <f t="shared" si="5"/>
        <v>0</v>
      </c>
      <c r="N39" s="13">
        <v>0</v>
      </c>
      <c r="O39" s="19">
        <f t="shared" si="10"/>
        <v>0</v>
      </c>
      <c r="P39" s="18">
        <v>0</v>
      </c>
    </row>
    <row r="40" spans="1:16" ht="22.5">
      <c r="A40" s="26" t="s">
        <v>82</v>
      </c>
      <c r="B40" s="13">
        <v>181</v>
      </c>
      <c r="C40" s="28">
        <f t="shared" si="3"/>
        <v>7.766983625396234</v>
      </c>
      <c r="D40" s="13">
        <v>193</v>
      </c>
      <c r="E40" s="28">
        <f t="shared" si="9"/>
        <v>8.277911358581106</v>
      </c>
      <c r="F40" s="17">
        <f>-E40/C40</f>
        <v>-1.0657820021036553</v>
      </c>
      <c r="G40" s="13">
        <v>2</v>
      </c>
      <c r="H40" s="28">
        <f t="shared" si="4"/>
        <v>0.5371088504796382</v>
      </c>
      <c r="I40" s="13">
        <v>4</v>
      </c>
      <c r="J40" s="28">
        <f t="shared" si="1"/>
        <v>1.0794123679069114</v>
      </c>
      <c r="K40" s="17">
        <f>-J40/H40</f>
        <v>-2.009671534816446</v>
      </c>
      <c r="L40" s="13">
        <v>2</v>
      </c>
      <c r="M40" s="19">
        <f t="shared" si="5"/>
        <v>0.6445063886695777</v>
      </c>
      <c r="N40" s="13">
        <v>4</v>
      </c>
      <c r="O40" s="19">
        <f t="shared" si="10"/>
        <v>1.3190001978500296</v>
      </c>
      <c r="P40" s="17">
        <f>-O40/M40</f>
        <v>-2.0465277319791597</v>
      </c>
    </row>
    <row r="41" spans="1:16" ht="22.5">
      <c r="A41" s="21" t="s">
        <v>83</v>
      </c>
      <c r="B41" s="13">
        <v>42</v>
      </c>
      <c r="C41" s="28">
        <f t="shared" si="3"/>
        <v>1.8022834931858664</v>
      </c>
      <c r="D41" s="13">
        <v>36</v>
      </c>
      <c r="E41" s="28">
        <f t="shared" si="9"/>
        <v>1.5440663674037296</v>
      </c>
      <c r="F41" s="17">
        <f>C41/E41</f>
        <v>1.167231882795502</v>
      </c>
      <c r="G41" s="13">
        <v>0</v>
      </c>
      <c r="H41" s="28">
        <f t="shared" si="4"/>
        <v>0</v>
      </c>
      <c r="I41" s="13">
        <v>1</v>
      </c>
      <c r="J41" s="28">
        <f t="shared" si="1"/>
        <v>0.26985309197672785</v>
      </c>
      <c r="K41" s="17">
        <v>0</v>
      </c>
      <c r="L41" s="13">
        <v>0</v>
      </c>
      <c r="M41" s="19">
        <f t="shared" si="5"/>
        <v>0</v>
      </c>
      <c r="N41" s="13">
        <v>1</v>
      </c>
      <c r="O41" s="19">
        <f t="shared" si="10"/>
        <v>0.3297500494625074</v>
      </c>
      <c r="P41" s="17">
        <v>0</v>
      </c>
    </row>
    <row r="42" spans="1:16" ht="22.5">
      <c r="A42" s="21" t="s">
        <v>84</v>
      </c>
      <c r="B42" s="13">
        <v>138</v>
      </c>
      <c r="C42" s="28">
        <f t="shared" si="3"/>
        <v>5.921788620467847</v>
      </c>
      <c r="D42" s="13">
        <v>157</v>
      </c>
      <c r="E42" s="28">
        <f t="shared" si="9"/>
        <v>6.733844991177376</v>
      </c>
      <c r="F42" s="17">
        <f>-E42/C42</f>
        <v>-1.1371302528264464</v>
      </c>
      <c r="G42" s="13">
        <v>2</v>
      </c>
      <c r="H42" s="28">
        <f t="shared" si="4"/>
        <v>0.5371088504796382</v>
      </c>
      <c r="I42" s="13">
        <v>3</v>
      </c>
      <c r="J42" s="28">
        <f t="shared" si="1"/>
        <v>0.8095592759301836</v>
      </c>
      <c r="K42" s="17">
        <f>-J42/H42</f>
        <v>-1.5072536511123344</v>
      </c>
      <c r="L42" s="13">
        <v>2</v>
      </c>
      <c r="M42" s="19">
        <f t="shared" si="5"/>
        <v>0.6445063886695777</v>
      </c>
      <c r="N42" s="13">
        <v>3</v>
      </c>
      <c r="O42" s="19">
        <f t="shared" si="10"/>
        <v>0.9892501483875222</v>
      </c>
      <c r="P42" s="17">
        <f>-O42/M42</f>
        <v>-1.53489579898437</v>
      </c>
    </row>
    <row r="43" spans="1:16" ht="22.5">
      <c r="A43" s="21" t="s">
        <v>85</v>
      </c>
      <c r="B43" s="13">
        <v>1</v>
      </c>
      <c r="C43" s="28">
        <f t="shared" si="3"/>
        <v>0.04291151174252063</v>
      </c>
      <c r="D43" s="13">
        <v>0</v>
      </c>
      <c r="E43" s="28">
        <f t="shared" si="9"/>
        <v>0</v>
      </c>
      <c r="F43" s="17">
        <v>1</v>
      </c>
      <c r="G43" s="13">
        <v>0</v>
      </c>
      <c r="H43" s="28">
        <f t="shared" si="4"/>
        <v>0</v>
      </c>
      <c r="I43" s="13">
        <v>0</v>
      </c>
      <c r="J43" s="28">
        <f t="shared" si="1"/>
        <v>0</v>
      </c>
      <c r="K43" s="18">
        <v>0</v>
      </c>
      <c r="L43" s="13">
        <v>0</v>
      </c>
      <c r="M43" s="19">
        <f t="shared" si="5"/>
        <v>0</v>
      </c>
      <c r="N43" s="13">
        <v>0</v>
      </c>
      <c r="O43" s="19">
        <f t="shared" si="10"/>
        <v>0</v>
      </c>
      <c r="P43" s="18">
        <v>0</v>
      </c>
    </row>
    <row r="44" spans="1:16" ht="15">
      <c r="A44" s="14" t="s">
        <v>86</v>
      </c>
      <c r="B44" s="13">
        <v>317</v>
      </c>
      <c r="C44" s="28">
        <f t="shared" si="3"/>
        <v>13.60294922237904</v>
      </c>
      <c r="D44" s="13">
        <v>295</v>
      </c>
      <c r="E44" s="28">
        <f t="shared" si="9"/>
        <v>12.652766066225006</v>
      </c>
      <c r="F44" s="17">
        <f>C44/E44</f>
        <v>1.0750968721922736</v>
      </c>
      <c r="G44" s="13">
        <v>0</v>
      </c>
      <c r="H44" s="28">
        <f t="shared" si="4"/>
        <v>0</v>
      </c>
      <c r="I44" s="13">
        <v>2</v>
      </c>
      <c r="J44" s="28">
        <f t="shared" si="1"/>
        <v>0.5397061839534557</v>
      </c>
      <c r="K44" s="17">
        <v>0</v>
      </c>
      <c r="L44" s="13">
        <v>0</v>
      </c>
      <c r="M44" s="19">
        <f t="shared" si="5"/>
        <v>0</v>
      </c>
      <c r="N44" s="13">
        <v>0</v>
      </c>
      <c r="O44" s="19">
        <f t="shared" si="10"/>
        <v>0</v>
      </c>
      <c r="P44" s="18">
        <v>0</v>
      </c>
    </row>
    <row r="45" spans="1:16" ht="15">
      <c r="A45" s="14" t="s">
        <v>11</v>
      </c>
      <c r="B45" s="13">
        <v>0</v>
      </c>
      <c r="C45" s="28">
        <f t="shared" si="3"/>
        <v>0</v>
      </c>
      <c r="D45" s="13">
        <v>0</v>
      </c>
      <c r="E45" s="28">
        <f t="shared" si="9"/>
        <v>0</v>
      </c>
      <c r="F45" s="18">
        <v>0</v>
      </c>
      <c r="G45" s="13">
        <v>0</v>
      </c>
      <c r="H45" s="28">
        <f t="shared" si="4"/>
        <v>0</v>
      </c>
      <c r="I45" s="13">
        <v>0</v>
      </c>
      <c r="J45" s="28">
        <f aca="true" t="shared" si="11" ref="J45:J77">I45*100000/370572</f>
        <v>0</v>
      </c>
      <c r="K45" s="18">
        <v>0</v>
      </c>
      <c r="L45" s="13">
        <v>0</v>
      </c>
      <c r="M45" s="19">
        <f t="shared" si="5"/>
        <v>0</v>
      </c>
      <c r="N45" s="13">
        <v>0</v>
      </c>
      <c r="O45" s="19">
        <f t="shared" si="10"/>
        <v>0</v>
      </c>
      <c r="P45" s="18">
        <v>0</v>
      </c>
    </row>
    <row r="46" spans="1:16" ht="15">
      <c r="A46" s="14" t="s">
        <v>12</v>
      </c>
      <c r="B46" s="13">
        <v>71</v>
      </c>
      <c r="C46" s="28">
        <f t="shared" si="3"/>
        <v>3.0467173337189646</v>
      </c>
      <c r="D46" s="13">
        <v>41</v>
      </c>
      <c r="E46" s="28">
        <f t="shared" si="9"/>
        <v>1.7585200295431365</v>
      </c>
      <c r="F46" s="17">
        <f>C46/E46</f>
        <v>1.7325462789926265</v>
      </c>
      <c r="G46" s="13">
        <v>70</v>
      </c>
      <c r="H46" s="28">
        <f t="shared" si="4"/>
        <v>18.798809766787336</v>
      </c>
      <c r="I46" s="13">
        <v>41</v>
      </c>
      <c r="J46" s="28">
        <f t="shared" si="11"/>
        <v>11.063976771045843</v>
      </c>
      <c r="K46" s="17">
        <f>H46/J46</f>
        <v>1.6991006177799797</v>
      </c>
      <c r="L46" s="13">
        <v>70</v>
      </c>
      <c r="M46" s="19">
        <f t="shared" si="5"/>
        <v>22.557723603435218</v>
      </c>
      <c r="N46" s="13">
        <v>40</v>
      </c>
      <c r="O46" s="19">
        <f t="shared" si="10"/>
        <v>13.190001978500296</v>
      </c>
      <c r="P46" s="17">
        <f>M46/O46</f>
        <v>1.710213814994441</v>
      </c>
    </row>
    <row r="47" spans="1:16" ht="22.5">
      <c r="A47" s="21" t="s">
        <v>106</v>
      </c>
      <c r="B47" s="13">
        <v>8</v>
      </c>
      <c r="C47" s="28">
        <f t="shared" si="3"/>
        <v>0.343292093940165</v>
      </c>
      <c r="D47" s="13">
        <v>2</v>
      </c>
      <c r="E47" s="28">
        <f t="shared" si="9"/>
        <v>0.08578146485576275</v>
      </c>
      <c r="F47" s="17">
        <f>C47/E47</f>
        <v>4.001937883870292</v>
      </c>
      <c r="G47" s="13">
        <v>8</v>
      </c>
      <c r="H47" s="28">
        <f t="shared" si="4"/>
        <v>2.1484354019185528</v>
      </c>
      <c r="I47" s="13">
        <v>2</v>
      </c>
      <c r="J47" s="28">
        <f t="shared" si="11"/>
        <v>0.5397061839534557</v>
      </c>
      <c r="K47" s="17">
        <f>H47/J47</f>
        <v>3.98075001879881</v>
      </c>
      <c r="L47" s="13">
        <v>8</v>
      </c>
      <c r="M47" s="19">
        <f t="shared" si="5"/>
        <v>2.5780255546783106</v>
      </c>
      <c r="N47" s="13">
        <v>1</v>
      </c>
      <c r="O47" s="19">
        <f t="shared" si="10"/>
        <v>0.3297500494625074</v>
      </c>
      <c r="P47" s="17">
        <f>M47/O47</f>
        <v>7.818120297117445</v>
      </c>
    </row>
    <row r="48" spans="1:16" ht="15">
      <c r="A48" s="14" t="s">
        <v>13</v>
      </c>
      <c r="B48" s="13">
        <v>351</v>
      </c>
      <c r="C48" s="28">
        <f t="shared" si="3"/>
        <v>15.061940621624741</v>
      </c>
      <c r="D48" s="13">
        <v>237</v>
      </c>
      <c r="E48" s="28">
        <f t="shared" si="9"/>
        <v>10.165103585407886</v>
      </c>
      <c r="F48" s="17">
        <f>C48/E48</f>
        <v>1.4817301658633677</v>
      </c>
      <c r="G48" s="13">
        <v>348</v>
      </c>
      <c r="H48" s="28">
        <f t="shared" si="4"/>
        <v>93.45693998345705</v>
      </c>
      <c r="I48" s="13">
        <v>234</v>
      </c>
      <c r="J48" s="28">
        <f t="shared" si="11"/>
        <v>63.145623522554324</v>
      </c>
      <c r="K48" s="17">
        <f>H48/J48</f>
        <v>1.480022442886737</v>
      </c>
      <c r="L48" s="13">
        <v>346</v>
      </c>
      <c r="M48" s="19">
        <f t="shared" si="5"/>
        <v>111.49960523983694</v>
      </c>
      <c r="N48" s="13">
        <v>231</v>
      </c>
      <c r="O48" s="19">
        <f t="shared" si="10"/>
        <v>76.17226142583921</v>
      </c>
      <c r="P48" s="17">
        <f>M48/O48</f>
        <v>1.46378226342134</v>
      </c>
    </row>
    <row r="49" spans="1:16" ht="15">
      <c r="A49" s="14" t="s">
        <v>14</v>
      </c>
      <c r="B49" s="13">
        <v>7834</v>
      </c>
      <c r="C49" s="28">
        <f t="shared" si="3"/>
        <v>336.1687829909066</v>
      </c>
      <c r="D49" s="13">
        <v>10514</v>
      </c>
      <c r="E49" s="28">
        <f t="shared" si="9"/>
        <v>450.9531607467448</v>
      </c>
      <c r="F49" s="17">
        <f>-E49/C49</f>
        <v>-1.3414486518783724</v>
      </c>
      <c r="G49" s="13">
        <v>6860</v>
      </c>
      <c r="H49" s="28">
        <f t="shared" si="4"/>
        <v>1842.283357145159</v>
      </c>
      <c r="I49" s="13">
        <v>9388</v>
      </c>
      <c r="J49" s="28">
        <f t="shared" si="11"/>
        <v>2533.380827477521</v>
      </c>
      <c r="K49" s="17">
        <f>-J49/H49</f>
        <v>-1.3751309306746933</v>
      </c>
      <c r="L49" s="13">
        <v>6477</v>
      </c>
      <c r="M49" s="19">
        <f t="shared" si="5"/>
        <v>2087.2339397064275</v>
      </c>
      <c r="N49" s="13">
        <v>8960</v>
      </c>
      <c r="O49" s="19">
        <f t="shared" si="10"/>
        <v>2954.5604431840666</v>
      </c>
      <c r="P49" s="17">
        <f>-O49/M49</f>
        <v>-1.4155387122536105</v>
      </c>
    </row>
    <row r="50" spans="1:16" ht="15">
      <c r="A50" s="14" t="s">
        <v>56</v>
      </c>
      <c r="B50" s="13">
        <v>17</v>
      </c>
      <c r="C50" s="28">
        <f t="shared" si="3"/>
        <v>0.7294956996228508</v>
      </c>
      <c r="D50" s="13">
        <v>4</v>
      </c>
      <c r="E50" s="28">
        <f t="shared" si="9"/>
        <v>0.1715629297115255</v>
      </c>
      <c r="F50" s="17">
        <f>C50/E50</f>
        <v>4.252059001612186</v>
      </c>
      <c r="G50" s="13">
        <v>2</v>
      </c>
      <c r="H50" s="28">
        <f t="shared" si="4"/>
        <v>0.5371088504796382</v>
      </c>
      <c r="I50" s="13">
        <v>0</v>
      </c>
      <c r="J50" s="28">
        <f t="shared" si="11"/>
        <v>0</v>
      </c>
      <c r="K50" s="17">
        <v>2</v>
      </c>
      <c r="L50" s="13">
        <v>2</v>
      </c>
      <c r="M50" s="19">
        <f t="shared" si="5"/>
        <v>0.6445063886695777</v>
      </c>
      <c r="N50" s="13">
        <v>0</v>
      </c>
      <c r="O50" s="19">
        <f t="shared" si="10"/>
        <v>0</v>
      </c>
      <c r="P50" s="17">
        <v>2</v>
      </c>
    </row>
    <row r="51" spans="1:16" ht="15">
      <c r="A51" s="14" t="s">
        <v>15</v>
      </c>
      <c r="B51" s="13">
        <v>0</v>
      </c>
      <c r="C51" s="28">
        <f t="shared" si="3"/>
        <v>0</v>
      </c>
      <c r="D51" s="13">
        <v>1</v>
      </c>
      <c r="E51" s="28">
        <f t="shared" si="9"/>
        <v>0.04289073242788138</v>
      </c>
      <c r="F51" s="17">
        <v>0</v>
      </c>
      <c r="G51" s="13">
        <v>0</v>
      </c>
      <c r="H51" s="28">
        <f t="shared" si="4"/>
        <v>0</v>
      </c>
      <c r="I51" s="13">
        <v>0</v>
      </c>
      <c r="J51" s="28">
        <f t="shared" si="11"/>
        <v>0</v>
      </c>
      <c r="K51" s="17">
        <v>0</v>
      </c>
      <c r="L51" s="13">
        <v>0</v>
      </c>
      <c r="M51" s="19">
        <f t="shared" si="5"/>
        <v>0</v>
      </c>
      <c r="N51" s="13">
        <v>0</v>
      </c>
      <c r="O51" s="19">
        <f t="shared" si="10"/>
        <v>0</v>
      </c>
      <c r="P51" s="18">
        <v>0</v>
      </c>
    </row>
    <row r="52" spans="1:16" ht="15">
      <c r="A52" s="14" t="s">
        <v>87</v>
      </c>
      <c r="B52" s="13">
        <v>2</v>
      </c>
      <c r="C52" s="28">
        <f t="shared" si="3"/>
        <v>0.08582302348504126</v>
      </c>
      <c r="D52" s="13">
        <v>11</v>
      </c>
      <c r="E52" s="28">
        <f t="shared" si="9"/>
        <v>0.47179805670669517</v>
      </c>
      <c r="F52" s="17">
        <f>-E52/C52</f>
        <v>-5.497336699969892</v>
      </c>
      <c r="G52" s="13">
        <v>2</v>
      </c>
      <c r="H52" s="28">
        <f t="shared" si="4"/>
        <v>0.5371088504796382</v>
      </c>
      <c r="I52" s="13">
        <v>11</v>
      </c>
      <c r="J52" s="28">
        <f t="shared" si="11"/>
        <v>2.9683840117440066</v>
      </c>
      <c r="K52" s="17">
        <f>-J52/H52</f>
        <v>-5.526596720745227</v>
      </c>
      <c r="L52" s="13">
        <v>2</v>
      </c>
      <c r="M52" s="19">
        <f t="shared" si="5"/>
        <v>0.6445063886695777</v>
      </c>
      <c r="N52" s="13">
        <v>9</v>
      </c>
      <c r="O52" s="19">
        <f t="shared" si="10"/>
        <v>2.967750445162567</v>
      </c>
      <c r="P52" s="17">
        <f>-O52/M52</f>
        <v>-4.60468739695311</v>
      </c>
    </row>
    <row r="53" spans="1:16" ht="15">
      <c r="A53" s="14" t="s">
        <v>88</v>
      </c>
      <c r="B53" s="13">
        <v>4</v>
      </c>
      <c r="C53" s="28">
        <f t="shared" si="3"/>
        <v>0.1716460469700825</v>
      </c>
      <c r="D53" s="13">
        <v>10</v>
      </c>
      <c r="E53" s="28">
        <f t="shared" si="9"/>
        <v>0.4289073242788138</v>
      </c>
      <c r="F53" s="17">
        <f>-E53/C53</f>
        <v>-2.498789409077223</v>
      </c>
      <c r="G53" s="13">
        <v>3</v>
      </c>
      <c r="H53" s="28">
        <f t="shared" si="4"/>
        <v>0.8056632757194573</v>
      </c>
      <c r="I53" s="13">
        <v>5</v>
      </c>
      <c r="J53" s="28">
        <f t="shared" si="11"/>
        <v>1.3492654598836393</v>
      </c>
      <c r="K53" s="17">
        <f>-J53/H53</f>
        <v>-1.674726279013705</v>
      </c>
      <c r="L53" s="13">
        <v>3</v>
      </c>
      <c r="M53" s="19">
        <f t="shared" si="5"/>
        <v>0.9667595830043665</v>
      </c>
      <c r="N53" s="13">
        <v>4</v>
      </c>
      <c r="O53" s="19">
        <f t="shared" si="10"/>
        <v>1.3190001978500296</v>
      </c>
      <c r="P53" s="17">
        <f>-O53/M53</f>
        <v>-1.3643518213194399</v>
      </c>
    </row>
    <row r="54" spans="1:16" ht="22.5">
      <c r="A54" s="22" t="s">
        <v>89</v>
      </c>
      <c r="B54" s="13">
        <v>4</v>
      </c>
      <c r="C54" s="28">
        <f t="shared" si="3"/>
        <v>0.1716460469700825</v>
      </c>
      <c r="D54" s="13">
        <v>10</v>
      </c>
      <c r="E54" s="28">
        <f t="shared" si="9"/>
        <v>0.4289073242788138</v>
      </c>
      <c r="F54" s="17">
        <f>-E54/C54</f>
        <v>-2.498789409077223</v>
      </c>
      <c r="G54" s="13">
        <v>3</v>
      </c>
      <c r="H54" s="28">
        <f t="shared" si="4"/>
        <v>0.8056632757194573</v>
      </c>
      <c r="I54" s="13">
        <v>5</v>
      </c>
      <c r="J54" s="28">
        <f t="shared" si="11"/>
        <v>1.3492654598836393</v>
      </c>
      <c r="K54" s="17">
        <f>-J54/H54</f>
        <v>-1.674726279013705</v>
      </c>
      <c r="L54" s="13">
        <v>3</v>
      </c>
      <c r="M54" s="19">
        <f t="shared" si="5"/>
        <v>0.9667595830043665</v>
      </c>
      <c r="N54" s="13">
        <v>4</v>
      </c>
      <c r="O54" s="19">
        <f t="shared" si="10"/>
        <v>1.3190001978500296</v>
      </c>
      <c r="P54" s="17">
        <f>-O54/M54</f>
        <v>-1.3643518213194399</v>
      </c>
    </row>
    <row r="55" spans="1:16" ht="15">
      <c r="A55" s="14" t="s">
        <v>16</v>
      </c>
      <c r="B55" s="13">
        <v>0</v>
      </c>
      <c r="C55" s="28">
        <f t="shared" si="3"/>
        <v>0</v>
      </c>
      <c r="D55" s="13">
        <v>0</v>
      </c>
      <c r="E55" s="28">
        <f t="shared" si="9"/>
        <v>0</v>
      </c>
      <c r="F55" s="17">
        <v>0</v>
      </c>
      <c r="G55" s="13">
        <v>0</v>
      </c>
      <c r="H55" s="28">
        <f t="shared" si="4"/>
        <v>0</v>
      </c>
      <c r="I55" s="13">
        <v>0</v>
      </c>
      <c r="J55" s="28">
        <f t="shared" si="11"/>
        <v>0</v>
      </c>
      <c r="K55" s="18">
        <v>0</v>
      </c>
      <c r="L55" s="13">
        <v>0</v>
      </c>
      <c r="M55" s="19">
        <f t="shared" si="5"/>
        <v>0</v>
      </c>
      <c r="N55" s="13">
        <v>0</v>
      </c>
      <c r="O55" s="19">
        <f t="shared" si="10"/>
        <v>0</v>
      </c>
      <c r="P55" s="18">
        <v>0</v>
      </c>
    </row>
    <row r="56" spans="1:16" ht="15">
      <c r="A56" s="14" t="s">
        <v>17</v>
      </c>
      <c r="B56" s="13">
        <v>1</v>
      </c>
      <c r="C56" s="28">
        <f t="shared" si="3"/>
        <v>0.04291151174252063</v>
      </c>
      <c r="D56" s="13">
        <v>0</v>
      </c>
      <c r="E56" s="28">
        <f t="shared" si="9"/>
        <v>0</v>
      </c>
      <c r="F56" s="18">
        <v>1</v>
      </c>
      <c r="G56" s="13">
        <v>0</v>
      </c>
      <c r="H56" s="28">
        <f t="shared" si="4"/>
        <v>0</v>
      </c>
      <c r="I56" s="13">
        <v>0</v>
      </c>
      <c r="J56" s="28">
        <f t="shared" si="11"/>
        <v>0</v>
      </c>
      <c r="K56" s="18">
        <v>0</v>
      </c>
      <c r="L56" s="13">
        <v>0</v>
      </c>
      <c r="M56" s="19">
        <f t="shared" si="5"/>
        <v>0</v>
      </c>
      <c r="N56" s="13">
        <v>0</v>
      </c>
      <c r="O56" s="19">
        <f t="shared" si="10"/>
        <v>0</v>
      </c>
      <c r="P56" s="18">
        <v>0</v>
      </c>
    </row>
    <row r="57" spans="1:16" ht="15">
      <c r="A57" s="14" t="s">
        <v>18</v>
      </c>
      <c r="B57" s="13">
        <v>0</v>
      </c>
      <c r="C57" s="28">
        <f t="shared" si="3"/>
        <v>0</v>
      </c>
      <c r="D57" s="13">
        <v>0</v>
      </c>
      <c r="E57" s="28">
        <f t="shared" si="9"/>
        <v>0</v>
      </c>
      <c r="F57" s="18">
        <v>0</v>
      </c>
      <c r="G57" s="13">
        <v>0</v>
      </c>
      <c r="H57" s="28">
        <f t="shared" si="4"/>
        <v>0</v>
      </c>
      <c r="I57" s="13">
        <v>0</v>
      </c>
      <c r="J57" s="28">
        <f t="shared" si="11"/>
        <v>0</v>
      </c>
      <c r="K57" s="18">
        <v>0</v>
      </c>
      <c r="L57" s="13">
        <v>0</v>
      </c>
      <c r="M57" s="19">
        <f t="shared" si="5"/>
        <v>0</v>
      </c>
      <c r="N57" s="13">
        <v>0</v>
      </c>
      <c r="O57" s="19">
        <f t="shared" si="10"/>
        <v>0</v>
      </c>
      <c r="P57" s="18">
        <v>0</v>
      </c>
    </row>
    <row r="58" spans="1:16" ht="15">
      <c r="A58" s="14" t="s">
        <v>19</v>
      </c>
      <c r="B58" s="13">
        <v>0</v>
      </c>
      <c r="C58" s="28">
        <f t="shared" si="3"/>
        <v>0</v>
      </c>
      <c r="D58" s="13">
        <v>5</v>
      </c>
      <c r="E58" s="28">
        <f t="shared" si="9"/>
        <v>0.2144536621394069</v>
      </c>
      <c r="F58" s="17">
        <v>0</v>
      </c>
      <c r="G58" s="13">
        <v>0</v>
      </c>
      <c r="H58" s="28">
        <f t="shared" si="4"/>
        <v>0</v>
      </c>
      <c r="I58" s="13">
        <v>0</v>
      </c>
      <c r="J58" s="28">
        <f t="shared" si="11"/>
        <v>0</v>
      </c>
      <c r="K58" s="18">
        <v>0</v>
      </c>
      <c r="L58" s="13">
        <v>0</v>
      </c>
      <c r="M58" s="19">
        <f t="shared" si="5"/>
        <v>0</v>
      </c>
      <c r="N58" s="13">
        <v>0</v>
      </c>
      <c r="O58" s="19">
        <f t="shared" si="10"/>
        <v>0</v>
      </c>
      <c r="P58" s="18">
        <v>0</v>
      </c>
    </row>
    <row r="59" spans="1:16" ht="15">
      <c r="A59" s="14" t="s">
        <v>112</v>
      </c>
      <c r="B59" s="13">
        <v>3</v>
      </c>
      <c r="C59" s="28">
        <f t="shared" si="3"/>
        <v>0.1287345352275619</v>
      </c>
      <c r="D59" s="13">
        <v>11</v>
      </c>
      <c r="E59" s="28">
        <f t="shared" si="9"/>
        <v>0.47179805670669517</v>
      </c>
      <c r="F59" s="17">
        <f>-E59/C59</f>
        <v>-3.6648911333132603</v>
      </c>
      <c r="G59" s="13">
        <v>0</v>
      </c>
      <c r="H59" s="28">
        <f t="shared" si="4"/>
        <v>0</v>
      </c>
      <c r="I59" s="13">
        <v>0</v>
      </c>
      <c r="J59" s="28">
        <f t="shared" si="11"/>
        <v>0</v>
      </c>
      <c r="K59" s="17">
        <v>0</v>
      </c>
      <c r="L59" s="13">
        <v>0</v>
      </c>
      <c r="M59" s="19">
        <f t="shared" si="5"/>
        <v>0</v>
      </c>
      <c r="N59" s="13">
        <v>0</v>
      </c>
      <c r="O59" s="19">
        <f t="shared" si="10"/>
        <v>0</v>
      </c>
      <c r="P59" s="18">
        <v>0</v>
      </c>
    </row>
    <row r="60" spans="1:16" ht="15">
      <c r="A60" s="14" t="s">
        <v>90</v>
      </c>
      <c r="B60" s="13">
        <v>0</v>
      </c>
      <c r="C60" s="28">
        <f t="shared" si="3"/>
        <v>0</v>
      </c>
      <c r="D60" s="13">
        <v>3</v>
      </c>
      <c r="E60" s="28">
        <f t="shared" si="9"/>
        <v>0.12867219728364412</v>
      </c>
      <c r="F60" s="17">
        <v>0</v>
      </c>
      <c r="G60" s="13">
        <v>0</v>
      </c>
      <c r="H60" s="28">
        <f t="shared" si="4"/>
        <v>0</v>
      </c>
      <c r="I60" s="13">
        <v>0</v>
      </c>
      <c r="J60" s="28">
        <f t="shared" si="11"/>
        <v>0</v>
      </c>
      <c r="K60" s="17">
        <v>0</v>
      </c>
      <c r="L60" s="13">
        <v>0</v>
      </c>
      <c r="M60" s="19">
        <f t="shared" si="5"/>
        <v>0</v>
      </c>
      <c r="N60" s="13">
        <v>0</v>
      </c>
      <c r="O60" s="19">
        <f t="shared" si="10"/>
        <v>0</v>
      </c>
      <c r="P60" s="18">
        <v>0</v>
      </c>
    </row>
    <row r="61" spans="1:16" ht="33.75">
      <c r="A61" s="21" t="s">
        <v>91</v>
      </c>
      <c r="B61" s="13">
        <v>3</v>
      </c>
      <c r="C61" s="28">
        <f t="shared" si="3"/>
        <v>0.1287345352275619</v>
      </c>
      <c r="D61" s="13">
        <v>8</v>
      </c>
      <c r="E61" s="28">
        <f t="shared" si="9"/>
        <v>0.343125859423051</v>
      </c>
      <c r="F61" s="17">
        <f>-E61/C61</f>
        <v>-2.665375369682371</v>
      </c>
      <c r="G61" s="13">
        <v>0</v>
      </c>
      <c r="H61" s="28">
        <f t="shared" si="4"/>
        <v>0</v>
      </c>
      <c r="I61" s="13">
        <v>0</v>
      </c>
      <c r="J61" s="28">
        <f t="shared" si="11"/>
        <v>0</v>
      </c>
      <c r="K61" s="18">
        <v>0</v>
      </c>
      <c r="L61" s="13">
        <v>0</v>
      </c>
      <c r="M61" s="19">
        <f t="shared" si="5"/>
        <v>0</v>
      </c>
      <c r="N61" s="13">
        <v>0</v>
      </c>
      <c r="O61" s="19">
        <f t="shared" si="10"/>
        <v>0</v>
      </c>
      <c r="P61" s="18">
        <v>0</v>
      </c>
    </row>
    <row r="62" spans="1:16" ht="15">
      <c r="A62" s="14" t="s">
        <v>92</v>
      </c>
      <c r="B62" s="13">
        <v>0</v>
      </c>
      <c r="C62" s="28">
        <f t="shared" si="3"/>
        <v>0</v>
      </c>
      <c r="D62" s="13">
        <v>0</v>
      </c>
      <c r="E62" s="28">
        <f t="shared" si="9"/>
        <v>0</v>
      </c>
      <c r="F62" s="18">
        <v>0</v>
      </c>
      <c r="G62" s="13">
        <v>0</v>
      </c>
      <c r="H62" s="28">
        <f t="shared" si="4"/>
        <v>0</v>
      </c>
      <c r="I62" s="13">
        <v>0</v>
      </c>
      <c r="J62" s="28">
        <f t="shared" si="11"/>
        <v>0</v>
      </c>
      <c r="K62" s="18">
        <v>0</v>
      </c>
      <c r="L62" s="13">
        <v>0</v>
      </c>
      <c r="M62" s="19">
        <f t="shared" si="5"/>
        <v>0</v>
      </c>
      <c r="N62" s="13">
        <v>0</v>
      </c>
      <c r="O62" s="19">
        <f t="shared" si="10"/>
        <v>0</v>
      </c>
      <c r="P62" s="18">
        <v>0</v>
      </c>
    </row>
    <row r="63" spans="1:16" ht="15">
      <c r="A63" s="14" t="s">
        <v>20</v>
      </c>
      <c r="B63" s="13">
        <v>24</v>
      </c>
      <c r="C63" s="28">
        <f t="shared" si="3"/>
        <v>1.0298762818204952</v>
      </c>
      <c r="D63" s="13">
        <v>31</v>
      </c>
      <c r="E63" s="28">
        <f t="shared" si="9"/>
        <v>1.3296127052643227</v>
      </c>
      <c r="F63" s="17">
        <f>-E63/C63</f>
        <v>-1.2910411946898985</v>
      </c>
      <c r="G63" s="13">
        <v>2</v>
      </c>
      <c r="H63" s="28">
        <f t="shared" si="4"/>
        <v>0.5371088504796382</v>
      </c>
      <c r="I63" s="13">
        <v>1</v>
      </c>
      <c r="J63" s="28">
        <f t="shared" si="11"/>
        <v>0.26985309197672785</v>
      </c>
      <c r="K63" s="17">
        <v>2</v>
      </c>
      <c r="L63" s="13">
        <v>2</v>
      </c>
      <c r="M63" s="19">
        <f t="shared" si="5"/>
        <v>0.6445063886695777</v>
      </c>
      <c r="N63" s="13">
        <v>1</v>
      </c>
      <c r="O63" s="19">
        <f t="shared" si="10"/>
        <v>0.3297500494625074</v>
      </c>
      <c r="P63" s="17">
        <v>2</v>
      </c>
    </row>
    <row r="64" spans="1:16" ht="15">
      <c r="A64" s="14" t="s">
        <v>21</v>
      </c>
      <c r="B64" s="13">
        <v>0</v>
      </c>
      <c r="C64" s="28">
        <f t="shared" si="3"/>
        <v>0</v>
      </c>
      <c r="D64" s="13">
        <v>0</v>
      </c>
      <c r="E64" s="28">
        <f t="shared" si="9"/>
        <v>0</v>
      </c>
      <c r="F64" s="18">
        <v>0</v>
      </c>
      <c r="G64" s="13">
        <v>0</v>
      </c>
      <c r="H64" s="28">
        <f t="shared" si="4"/>
        <v>0</v>
      </c>
      <c r="I64" s="13">
        <v>0</v>
      </c>
      <c r="J64" s="28">
        <f t="shared" si="11"/>
        <v>0</v>
      </c>
      <c r="K64" s="18">
        <v>0</v>
      </c>
      <c r="L64" s="13">
        <v>0</v>
      </c>
      <c r="M64" s="19">
        <f t="shared" si="5"/>
        <v>0</v>
      </c>
      <c r="N64" s="13">
        <v>0</v>
      </c>
      <c r="O64" s="19">
        <f t="shared" si="10"/>
        <v>0</v>
      </c>
      <c r="P64" s="18">
        <v>0</v>
      </c>
    </row>
    <row r="65" spans="1:16" ht="15">
      <c r="A65" s="14" t="s">
        <v>22</v>
      </c>
      <c r="B65" s="13">
        <v>3</v>
      </c>
      <c r="C65" s="28">
        <f t="shared" si="3"/>
        <v>0.1287345352275619</v>
      </c>
      <c r="D65" s="13">
        <v>12</v>
      </c>
      <c r="E65" s="28">
        <f t="shared" si="9"/>
        <v>0.5146887891345765</v>
      </c>
      <c r="F65" s="17">
        <f>-E65/C65</f>
        <v>-3.9980630545235565</v>
      </c>
      <c r="G65" s="13">
        <v>0</v>
      </c>
      <c r="H65" s="28">
        <f t="shared" si="4"/>
        <v>0</v>
      </c>
      <c r="I65" s="13">
        <v>0</v>
      </c>
      <c r="J65" s="28">
        <f t="shared" si="11"/>
        <v>0</v>
      </c>
      <c r="K65" s="18">
        <v>0</v>
      </c>
      <c r="L65" s="13">
        <v>0</v>
      </c>
      <c r="M65" s="19">
        <f t="shared" si="5"/>
        <v>0</v>
      </c>
      <c r="N65" s="13">
        <v>0</v>
      </c>
      <c r="O65" s="19">
        <f t="shared" si="10"/>
        <v>0</v>
      </c>
      <c r="P65" s="18">
        <v>0</v>
      </c>
    </row>
    <row r="66" spans="1:16" ht="15">
      <c r="A66" s="14" t="s">
        <v>23</v>
      </c>
      <c r="B66" s="13">
        <v>4250</v>
      </c>
      <c r="C66" s="28">
        <f t="shared" si="3"/>
        <v>182.37392490571267</v>
      </c>
      <c r="D66" s="13">
        <v>4697</v>
      </c>
      <c r="E66" s="28">
        <f t="shared" si="9"/>
        <v>201.45777021375883</v>
      </c>
      <c r="F66" s="17">
        <f>-E66/C66</f>
        <v>-1.104641303946891</v>
      </c>
      <c r="G66" s="13">
        <v>1282</v>
      </c>
      <c r="H66" s="28">
        <f t="shared" si="4"/>
        <v>344.28677315744807</v>
      </c>
      <c r="I66" s="13">
        <v>1321</v>
      </c>
      <c r="J66" s="28">
        <f t="shared" si="11"/>
        <v>356.47593450125754</v>
      </c>
      <c r="K66" s="17">
        <f>-J66/H66</f>
        <v>-1.0354040941858524</v>
      </c>
      <c r="L66" s="13">
        <v>1133</v>
      </c>
      <c r="M66" s="19">
        <f t="shared" si="5"/>
        <v>365.1128691813158</v>
      </c>
      <c r="N66" s="13">
        <v>1208</v>
      </c>
      <c r="O66" s="19">
        <f t="shared" si="10"/>
        <v>398.33805975070896</v>
      </c>
      <c r="P66" s="17">
        <f>-O66/M66</f>
        <v>-1.0909997794487312</v>
      </c>
    </row>
    <row r="67" spans="1:16" ht="15">
      <c r="A67" s="14" t="s">
        <v>93</v>
      </c>
      <c r="B67" s="13">
        <v>135</v>
      </c>
      <c r="C67" s="28">
        <f t="shared" si="3"/>
        <v>5.793054085240285</v>
      </c>
      <c r="D67" s="13">
        <v>168</v>
      </c>
      <c r="E67" s="28">
        <f t="shared" si="9"/>
        <v>7.205643047884071</v>
      </c>
      <c r="F67" s="17">
        <f>-E67/C67</f>
        <v>-1.2438418391851067</v>
      </c>
      <c r="G67" s="13">
        <v>47</v>
      </c>
      <c r="H67" s="28">
        <f t="shared" si="4"/>
        <v>12.622057986271498</v>
      </c>
      <c r="I67" s="13">
        <v>43</v>
      </c>
      <c r="J67" s="28">
        <f t="shared" si="11"/>
        <v>11.603682954999298</v>
      </c>
      <c r="K67" s="17">
        <f>H67/J67</f>
        <v>1.087763086532233</v>
      </c>
      <c r="L67" s="13">
        <v>41</v>
      </c>
      <c r="M67" s="19">
        <f t="shared" si="5"/>
        <v>13.212380967726343</v>
      </c>
      <c r="N67" s="13">
        <v>40</v>
      </c>
      <c r="O67" s="19">
        <f t="shared" si="10"/>
        <v>13.190001978500296</v>
      </c>
      <c r="P67" s="17">
        <f>M67/O67</f>
        <v>1.0016966630681727</v>
      </c>
    </row>
    <row r="68" spans="1:16" ht="15">
      <c r="A68" s="14" t="s">
        <v>124</v>
      </c>
      <c r="B68" s="13">
        <v>803</v>
      </c>
      <c r="C68" s="28">
        <f t="shared" si="3"/>
        <v>34.45794392924407</v>
      </c>
      <c r="D68" s="13">
        <v>656</v>
      </c>
      <c r="E68" s="28">
        <f t="shared" si="9"/>
        <v>28.136320472690183</v>
      </c>
      <c r="F68" s="17">
        <f>C68/E68</f>
        <v>1.2246783996752457</v>
      </c>
      <c r="G68" s="13">
        <v>277</v>
      </c>
      <c r="H68" s="28">
        <f t="shared" si="4"/>
        <v>74.38957579142989</v>
      </c>
      <c r="I68" s="13">
        <v>209</v>
      </c>
      <c r="J68" s="28">
        <f t="shared" si="11"/>
        <v>56.399296223136126</v>
      </c>
      <c r="K68" s="17">
        <f>H68/J68</f>
        <v>1.318980568429749</v>
      </c>
      <c r="L68" s="13">
        <v>206</v>
      </c>
      <c r="M68" s="19">
        <f t="shared" si="5"/>
        <v>66.3841580329665</v>
      </c>
      <c r="N68" s="13">
        <v>200</v>
      </c>
      <c r="O68" s="19">
        <f t="shared" si="10"/>
        <v>65.95000989250148</v>
      </c>
      <c r="P68" s="17">
        <f>M68/O68</f>
        <v>1.006582988253871</v>
      </c>
    </row>
    <row r="69" spans="1:16" ht="15">
      <c r="A69" s="14" t="s">
        <v>24</v>
      </c>
      <c r="B69" s="13">
        <v>0</v>
      </c>
      <c r="C69" s="28">
        <f t="shared" si="3"/>
        <v>0</v>
      </c>
      <c r="D69" s="13">
        <v>0</v>
      </c>
      <c r="E69" s="28">
        <f t="shared" si="9"/>
        <v>0</v>
      </c>
      <c r="F69" s="17">
        <v>0</v>
      </c>
      <c r="G69" s="13">
        <v>0</v>
      </c>
      <c r="H69" s="28">
        <f t="shared" si="4"/>
        <v>0</v>
      </c>
      <c r="I69" s="13">
        <v>0</v>
      </c>
      <c r="J69" s="28">
        <f t="shared" si="11"/>
        <v>0</v>
      </c>
      <c r="K69" s="18">
        <v>0</v>
      </c>
      <c r="L69" s="13">
        <v>0</v>
      </c>
      <c r="M69" s="19">
        <f t="shared" si="5"/>
        <v>0</v>
      </c>
      <c r="N69" s="13">
        <v>0</v>
      </c>
      <c r="O69" s="19">
        <f t="shared" si="10"/>
        <v>0</v>
      </c>
      <c r="P69" s="18">
        <v>0</v>
      </c>
    </row>
    <row r="70" spans="1:16" ht="15">
      <c r="A70" s="14" t="s">
        <v>25</v>
      </c>
      <c r="B70" s="13">
        <v>5</v>
      </c>
      <c r="C70" s="28">
        <f t="shared" si="3"/>
        <v>0.21455755871260315</v>
      </c>
      <c r="D70" s="13">
        <v>3</v>
      </c>
      <c r="E70" s="28">
        <f aca="true" t="shared" si="12" ref="E70:E101">D70*100000/2331506</f>
        <v>0.12867219728364412</v>
      </c>
      <c r="F70" s="17">
        <f>C70/E70</f>
        <v>1.6674741182792885</v>
      </c>
      <c r="G70" s="13">
        <v>0</v>
      </c>
      <c r="H70" s="28">
        <f t="shared" si="4"/>
        <v>0</v>
      </c>
      <c r="I70" s="13">
        <v>0</v>
      </c>
      <c r="J70" s="28">
        <f t="shared" si="11"/>
        <v>0</v>
      </c>
      <c r="K70" s="18">
        <v>0</v>
      </c>
      <c r="L70" s="13">
        <v>0</v>
      </c>
      <c r="M70" s="19">
        <f t="shared" si="5"/>
        <v>0</v>
      </c>
      <c r="N70" s="13">
        <v>0</v>
      </c>
      <c r="O70" s="19">
        <f aca="true" t="shared" si="13" ref="O70:O101">N70*100000/303260</f>
        <v>0</v>
      </c>
      <c r="P70" s="18">
        <v>0</v>
      </c>
    </row>
    <row r="71" spans="1:16" ht="15">
      <c r="A71" s="14" t="s">
        <v>116</v>
      </c>
      <c r="B71" s="13">
        <v>1</v>
      </c>
      <c r="C71" s="28">
        <f aca="true" t="shared" si="14" ref="C71:C116">B71*100000/2330377</f>
        <v>0.04291151174252063</v>
      </c>
      <c r="D71" s="13">
        <v>0</v>
      </c>
      <c r="E71" s="28">
        <f t="shared" si="12"/>
        <v>0</v>
      </c>
      <c r="F71" s="18">
        <v>1</v>
      </c>
      <c r="G71" s="13">
        <v>0</v>
      </c>
      <c r="H71" s="28">
        <f aca="true" t="shared" si="15" ref="H71:H116">G71*100000/372364</f>
        <v>0</v>
      </c>
      <c r="I71" s="13">
        <v>0</v>
      </c>
      <c r="J71" s="28">
        <f t="shared" si="11"/>
        <v>0</v>
      </c>
      <c r="K71" s="18">
        <v>0</v>
      </c>
      <c r="L71" s="13">
        <v>0</v>
      </c>
      <c r="M71" s="19">
        <f aca="true" t="shared" si="16" ref="M71:M116">L71*100000/310315</f>
        <v>0</v>
      </c>
      <c r="N71" s="13">
        <v>0</v>
      </c>
      <c r="O71" s="19">
        <f t="shared" si="13"/>
        <v>0</v>
      </c>
      <c r="P71" s="18">
        <v>0</v>
      </c>
    </row>
    <row r="72" spans="1:16" ht="15">
      <c r="A72" s="14" t="s">
        <v>26</v>
      </c>
      <c r="B72" s="13">
        <v>4</v>
      </c>
      <c r="C72" s="28">
        <f t="shared" si="14"/>
        <v>0.1716460469700825</v>
      </c>
      <c r="D72" s="13">
        <v>3</v>
      </c>
      <c r="E72" s="28">
        <f t="shared" si="12"/>
        <v>0.12867219728364412</v>
      </c>
      <c r="F72" s="17">
        <f>C72/E72</f>
        <v>1.3339792946234308</v>
      </c>
      <c r="G72" s="13">
        <v>0</v>
      </c>
      <c r="H72" s="28">
        <f t="shared" si="15"/>
        <v>0</v>
      </c>
      <c r="I72" s="13">
        <v>0</v>
      </c>
      <c r="J72" s="28">
        <f t="shared" si="11"/>
        <v>0</v>
      </c>
      <c r="K72" s="18">
        <v>0</v>
      </c>
      <c r="L72" s="13">
        <v>0</v>
      </c>
      <c r="M72" s="19">
        <f t="shared" si="16"/>
        <v>0</v>
      </c>
      <c r="N72" s="13">
        <v>0</v>
      </c>
      <c r="O72" s="19">
        <f t="shared" si="13"/>
        <v>0</v>
      </c>
      <c r="P72" s="18">
        <v>0</v>
      </c>
    </row>
    <row r="73" spans="1:16" ht="15">
      <c r="A73" s="14" t="s">
        <v>27</v>
      </c>
      <c r="B73" s="13">
        <v>357</v>
      </c>
      <c r="C73" s="28">
        <f t="shared" si="14"/>
        <v>15.319409692079866</v>
      </c>
      <c r="D73" s="13">
        <v>459</v>
      </c>
      <c r="E73" s="28">
        <f t="shared" si="12"/>
        <v>19.686846184397552</v>
      </c>
      <c r="F73" s="17">
        <f>-E73/C73</f>
        <v>-1.2850916960968575</v>
      </c>
      <c r="G73" s="13">
        <v>256</v>
      </c>
      <c r="H73" s="28">
        <f t="shared" si="15"/>
        <v>68.74993286139369</v>
      </c>
      <c r="I73" s="13">
        <v>297</v>
      </c>
      <c r="J73" s="28">
        <f t="shared" si="11"/>
        <v>80.14636831708818</v>
      </c>
      <c r="K73" s="17">
        <f>-J73/H73</f>
        <v>-1.1657664957821963</v>
      </c>
      <c r="L73" s="13">
        <v>218</v>
      </c>
      <c r="M73" s="19">
        <f t="shared" si="16"/>
        <v>70.25119636498397</v>
      </c>
      <c r="N73" s="13">
        <v>269</v>
      </c>
      <c r="O73" s="19">
        <f t="shared" si="13"/>
        <v>88.70276330541449</v>
      </c>
      <c r="P73" s="17">
        <f>-O73/M73</f>
        <v>-1.2626512841798028</v>
      </c>
    </row>
    <row r="74" spans="1:16" ht="15">
      <c r="A74" s="14" t="s">
        <v>28</v>
      </c>
      <c r="B74" s="13">
        <v>0</v>
      </c>
      <c r="C74" s="28">
        <f t="shared" si="14"/>
        <v>0</v>
      </c>
      <c r="D74" s="13">
        <v>0</v>
      </c>
      <c r="E74" s="28">
        <f t="shared" si="12"/>
        <v>0</v>
      </c>
      <c r="F74" s="18">
        <v>0</v>
      </c>
      <c r="G74" s="13">
        <v>0</v>
      </c>
      <c r="H74" s="28">
        <f t="shared" si="15"/>
        <v>0</v>
      </c>
      <c r="I74" s="13">
        <v>0</v>
      </c>
      <c r="J74" s="28">
        <f t="shared" si="11"/>
        <v>0</v>
      </c>
      <c r="K74" s="18">
        <v>0</v>
      </c>
      <c r="L74" s="13">
        <v>0</v>
      </c>
      <c r="M74" s="19">
        <f t="shared" si="16"/>
        <v>0</v>
      </c>
      <c r="N74" s="13">
        <v>0</v>
      </c>
      <c r="O74" s="19">
        <f t="shared" si="13"/>
        <v>0</v>
      </c>
      <c r="P74" s="18">
        <v>0</v>
      </c>
    </row>
    <row r="75" spans="1:16" ht="15">
      <c r="A75" s="14" t="s">
        <v>29</v>
      </c>
      <c r="B75" s="13">
        <v>5</v>
      </c>
      <c r="C75" s="28">
        <f t="shared" si="14"/>
        <v>0.21455755871260315</v>
      </c>
      <c r="D75" s="13">
        <v>8</v>
      </c>
      <c r="E75" s="28">
        <f t="shared" si="12"/>
        <v>0.343125859423051</v>
      </c>
      <c r="F75" s="17">
        <f>-E75/C75</f>
        <v>-1.5992252218094227</v>
      </c>
      <c r="G75" s="13">
        <v>1</v>
      </c>
      <c r="H75" s="28">
        <f t="shared" si="15"/>
        <v>0.2685544252398191</v>
      </c>
      <c r="I75" s="13">
        <v>0</v>
      </c>
      <c r="J75" s="28">
        <f t="shared" si="11"/>
        <v>0</v>
      </c>
      <c r="K75" s="18">
        <v>1</v>
      </c>
      <c r="L75" s="13">
        <v>0</v>
      </c>
      <c r="M75" s="19">
        <f t="shared" si="16"/>
        <v>0</v>
      </c>
      <c r="N75" s="13">
        <v>0</v>
      </c>
      <c r="O75" s="19">
        <f t="shared" si="13"/>
        <v>0</v>
      </c>
      <c r="P75" s="18">
        <v>0</v>
      </c>
    </row>
    <row r="76" spans="1:16" ht="15">
      <c r="A76" s="23" t="s">
        <v>94</v>
      </c>
      <c r="B76" s="13">
        <v>190</v>
      </c>
      <c r="C76" s="28">
        <f t="shared" si="14"/>
        <v>8.15318723107892</v>
      </c>
      <c r="D76" s="13">
        <v>165</v>
      </c>
      <c r="E76" s="28">
        <f t="shared" si="12"/>
        <v>7.076970850600428</v>
      </c>
      <c r="F76" s="17">
        <f>C76/E76</f>
        <v>1.1520730271747812</v>
      </c>
      <c r="G76" s="13">
        <v>126</v>
      </c>
      <c r="H76" s="28">
        <f t="shared" si="15"/>
        <v>33.837857580217204</v>
      </c>
      <c r="I76" s="13">
        <v>104</v>
      </c>
      <c r="J76" s="28">
        <f t="shared" si="11"/>
        <v>28.0647215655797</v>
      </c>
      <c r="K76" s="17">
        <f>H76/J76</f>
        <v>1.2057079383861777</v>
      </c>
      <c r="L76" s="13">
        <v>116</v>
      </c>
      <c r="M76" s="19">
        <f t="shared" si="16"/>
        <v>37.381370542835505</v>
      </c>
      <c r="N76" s="13">
        <v>94</v>
      </c>
      <c r="O76" s="19">
        <f t="shared" si="13"/>
        <v>30.996504649475696</v>
      </c>
      <c r="P76" s="17">
        <f>M76/O76</f>
        <v>1.2059866415766272</v>
      </c>
    </row>
    <row r="77" spans="1:16" ht="33.75">
      <c r="A77" s="21" t="s">
        <v>95</v>
      </c>
      <c r="B77" s="13">
        <v>525</v>
      </c>
      <c r="C77" s="28">
        <f t="shared" si="14"/>
        <v>22.52854366482333</v>
      </c>
      <c r="D77" s="13">
        <v>538</v>
      </c>
      <c r="E77" s="28">
        <f t="shared" si="12"/>
        <v>23.07521404620018</v>
      </c>
      <c r="F77" s="17">
        <f>-E77/C77</f>
        <v>-1.0242656777779398</v>
      </c>
      <c r="G77" s="13">
        <v>14</v>
      </c>
      <c r="H77" s="28">
        <f t="shared" si="15"/>
        <v>3.7597619533574673</v>
      </c>
      <c r="I77" s="13">
        <v>5</v>
      </c>
      <c r="J77" s="28">
        <f t="shared" si="11"/>
        <v>1.3492654598836393</v>
      </c>
      <c r="K77" s="17">
        <f>H77/J77</f>
        <v>2.786525013159167</v>
      </c>
      <c r="L77" s="13">
        <v>6</v>
      </c>
      <c r="M77" s="19">
        <f t="shared" si="16"/>
        <v>1.933519166008733</v>
      </c>
      <c r="N77" s="13">
        <v>5</v>
      </c>
      <c r="O77" s="19">
        <f t="shared" si="13"/>
        <v>1.648750247312537</v>
      </c>
      <c r="P77" s="17">
        <f>M77/O77</f>
        <v>1.1727180445676169</v>
      </c>
    </row>
    <row r="78" spans="1:16" ht="15">
      <c r="A78" s="14" t="s">
        <v>96</v>
      </c>
      <c r="B78" s="13">
        <v>485</v>
      </c>
      <c r="C78" s="28">
        <f t="shared" si="14"/>
        <v>20.812083195122504</v>
      </c>
      <c r="D78" s="13">
        <v>512</v>
      </c>
      <c r="E78" s="28">
        <f t="shared" si="12"/>
        <v>21.960055003075265</v>
      </c>
      <c r="F78" s="17">
        <f>-E78/C78</f>
        <v>-1.055158909235083</v>
      </c>
      <c r="G78" s="13">
        <v>10</v>
      </c>
      <c r="H78" s="28">
        <f t="shared" si="15"/>
        <v>2.685544252398191</v>
      </c>
      <c r="I78" s="13">
        <v>5</v>
      </c>
      <c r="J78" s="28">
        <f aca="true" t="shared" si="17" ref="J78:J109">I78*100000/370572</f>
        <v>1.3492654598836393</v>
      </c>
      <c r="K78" s="17">
        <f>H78/J78</f>
        <v>1.9903750093994048</v>
      </c>
      <c r="L78" s="13">
        <v>4</v>
      </c>
      <c r="M78" s="19">
        <f t="shared" si="16"/>
        <v>1.2890127773391553</v>
      </c>
      <c r="N78" s="13">
        <v>5</v>
      </c>
      <c r="O78" s="19">
        <f t="shared" si="13"/>
        <v>1.648750247312537</v>
      </c>
      <c r="P78" s="17">
        <f>M78/O78</f>
        <v>0.7818120297117445</v>
      </c>
    </row>
    <row r="79" spans="1:16" ht="22.5">
      <c r="A79" s="21" t="s">
        <v>107</v>
      </c>
      <c r="B79" s="13">
        <v>204</v>
      </c>
      <c r="C79" s="28">
        <f t="shared" si="14"/>
        <v>8.75394839547421</v>
      </c>
      <c r="D79" s="13">
        <v>226</v>
      </c>
      <c r="E79" s="28">
        <f t="shared" si="12"/>
        <v>9.693305528701192</v>
      </c>
      <c r="F79" s="17">
        <f>-E79/C79</f>
        <v>-1.1073066793165733</v>
      </c>
      <c r="G79" s="13">
        <v>1</v>
      </c>
      <c r="H79" s="28">
        <f t="shared" si="15"/>
        <v>0.2685544252398191</v>
      </c>
      <c r="I79" s="13">
        <v>0</v>
      </c>
      <c r="J79" s="28">
        <f t="shared" si="17"/>
        <v>0</v>
      </c>
      <c r="K79" s="17">
        <v>1</v>
      </c>
      <c r="L79" s="13">
        <v>0</v>
      </c>
      <c r="M79" s="19">
        <f t="shared" si="16"/>
        <v>0</v>
      </c>
      <c r="N79" s="13">
        <v>0</v>
      </c>
      <c r="O79" s="19">
        <f t="shared" si="13"/>
        <v>0</v>
      </c>
      <c r="P79" s="18">
        <v>0</v>
      </c>
    </row>
    <row r="80" spans="1:16" ht="15">
      <c r="A80" s="14" t="s">
        <v>30</v>
      </c>
      <c r="B80" s="13">
        <v>219</v>
      </c>
      <c r="C80" s="28">
        <f t="shared" si="14"/>
        <v>9.397621071612019</v>
      </c>
      <c r="D80" s="13">
        <v>206</v>
      </c>
      <c r="E80" s="28">
        <f t="shared" si="12"/>
        <v>8.835490880143563</v>
      </c>
      <c r="F80" s="17">
        <f>C80/E80</f>
        <v>1.063621840494653</v>
      </c>
      <c r="G80" s="13">
        <v>5</v>
      </c>
      <c r="H80" s="28">
        <f t="shared" si="15"/>
        <v>1.3427721261990955</v>
      </c>
      <c r="I80" s="13">
        <v>4</v>
      </c>
      <c r="J80" s="28">
        <f t="shared" si="17"/>
        <v>1.0794123679069114</v>
      </c>
      <c r="K80" s="17">
        <f>H80/J80</f>
        <v>1.243984380874628</v>
      </c>
      <c r="L80" s="13">
        <v>0</v>
      </c>
      <c r="M80" s="19">
        <f t="shared" si="16"/>
        <v>0</v>
      </c>
      <c r="N80" s="13">
        <v>2</v>
      </c>
      <c r="O80" s="19">
        <f t="shared" si="13"/>
        <v>0.6595000989250148</v>
      </c>
      <c r="P80" s="17">
        <v>0</v>
      </c>
    </row>
    <row r="81" spans="1:16" ht="15">
      <c r="A81" s="14" t="s">
        <v>97</v>
      </c>
      <c r="B81" s="13">
        <v>100</v>
      </c>
      <c r="C81" s="28">
        <f t="shared" si="14"/>
        <v>4.291151174252063</v>
      </c>
      <c r="D81" s="13">
        <v>177</v>
      </c>
      <c r="E81" s="28">
        <f t="shared" si="12"/>
        <v>7.591659639735004</v>
      </c>
      <c r="F81" s="17">
        <f>-E81/C81</f>
        <v>-1.769142901626674</v>
      </c>
      <c r="G81" s="13">
        <v>2</v>
      </c>
      <c r="H81" s="28">
        <f t="shared" si="15"/>
        <v>0.5371088504796382</v>
      </c>
      <c r="I81" s="13">
        <v>3</v>
      </c>
      <c r="J81" s="28">
        <f t="shared" si="17"/>
        <v>0.8095592759301836</v>
      </c>
      <c r="K81" s="17">
        <f>-J81/H81</f>
        <v>-1.5072536511123344</v>
      </c>
      <c r="L81" s="13">
        <v>0</v>
      </c>
      <c r="M81" s="19">
        <f t="shared" si="16"/>
        <v>0</v>
      </c>
      <c r="N81" s="13">
        <v>1</v>
      </c>
      <c r="O81" s="19">
        <f t="shared" si="13"/>
        <v>0.3297500494625074</v>
      </c>
      <c r="P81" s="17">
        <v>0</v>
      </c>
    </row>
    <row r="82" spans="1:16" ht="45">
      <c r="A82" s="21" t="s">
        <v>113</v>
      </c>
      <c r="B82" s="13">
        <v>162</v>
      </c>
      <c r="C82" s="28">
        <f t="shared" si="14"/>
        <v>6.951664902288342</v>
      </c>
      <c r="D82" s="13">
        <v>156</v>
      </c>
      <c r="E82" s="28">
        <f t="shared" si="12"/>
        <v>6.690954258749495</v>
      </c>
      <c r="F82" s="17">
        <f>C82/E82</f>
        <v>1.0389646429278643</v>
      </c>
      <c r="G82" s="13">
        <v>6</v>
      </c>
      <c r="H82" s="28">
        <f t="shared" si="15"/>
        <v>1.6113265514389146</v>
      </c>
      <c r="I82" s="13">
        <v>8</v>
      </c>
      <c r="J82" s="28">
        <f t="shared" si="17"/>
        <v>2.158824735813823</v>
      </c>
      <c r="K82" s="17">
        <f>-J82/H82</f>
        <v>-1.339781023210964</v>
      </c>
      <c r="L82" s="13">
        <v>4</v>
      </c>
      <c r="M82" s="19">
        <f t="shared" si="16"/>
        <v>1.2890127773391553</v>
      </c>
      <c r="N82" s="13">
        <v>3</v>
      </c>
      <c r="O82" s="19">
        <f t="shared" si="13"/>
        <v>0.9892501483875222</v>
      </c>
      <c r="P82" s="17">
        <f>M82/O82</f>
        <v>1.303020049519574</v>
      </c>
    </row>
    <row r="83" spans="1:16" ht="33.75">
      <c r="A83" s="21" t="s">
        <v>98</v>
      </c>
      <c r="B83" s="13">
        <v>162155</v>
      </c>
      <c r="C83" s="28">
        <f t="shared" si="14"/>
        <v>6958.316186608433</v>
      </c>
      <c r="D83" s="13">
        <v>204681</v>
      </c>
      <c r="E83" s="28">
        <f t="shared" si="12"/>
        <v>8778.918004071189</v>
      </c>
      <c r="F83" s="17">
        <f aca="true" t="shared" si="18" ref="F83:F88">-E83/C83</f>
        <v>-1.261644019707897</v>
      </c>
      <c r="G83" s="13">
        <v>109604</v>
      </c>
      <c r="H83" s="28">
        <f t="shared" si="15"/>
        <v>29434.639223985134</v>
      </c>
      <c r="I83" s="13">
        <v>137503</v>
      </c>
      <c r="J83" s="28">
        <f t="shared" si="17"/>
        <v>37105.609706076015</v>
      </c>
      <c r="K83" s="17">
        <f>-J83/H83</f>
        <v>-1.2606103109916873</v>
      </c>
      <c r="L83" s="13">
        <v>99167</v>
      </c>
      <c r="M83" s="19">
        <f t="shared" si="16"/>
        <v>31956.882522598004</v>
      </c>
      <c r="N83" s="13">
        <v>123857</v>
      </c>
      <c r="O83" s="19">
        <f t="shared" si="13"/>
        <v>40841.85187627778</v>
      </c>
      <c r="P83" s="17">
        <f>-O83/M83</f>
        <v>-1.2780299156964656</v>
      </c>
    </row>
    <row r="84" spans="1:16" ht="22.5">
      <c r="A84" s="21" t="s">
        <v>99</v>
      </c>
      <c r="B84" s="13">
        <v>161963</v>
      </c>
      <c r="C84" s="28">
        <f t="shared" si="14"/>
        <v>6950.077176353869</v>
      </c>
      <c r="D84" s="13">
        <v>203876</v>
      </c>
      <c r="E84" s="28">
        <f t="shared" si="12"/>
        <v>8744.390964466744</v>
      </c>
      <c r="F84" s="17">
        <f t="shared" si="18"/>
        <v>-1.258171778900188</v>
      </c>
      <c r="G84" s="13">
        <v>109509</v>
      </c>
      <c r="H84" s="28">
        <f t="shared" si="15"/>
        <v>29409.12655358735</v>
      </c>
      <c r="I84" s="13">
        <v>137083</v>
      </c>
      <c r="J84" s="28">
        <f t="shared" si="17"/>
        <v>36992.27140744578</v>
      </c>
      <c r="K84" s="17">
        <f>-J84/H84</f>
        <v>-1.2578500534533363</v>
      </c>
      <c r="L84" s="13">
        <v>99078</v>
      </c>
      <c r="M84" s="19">
        <f t="shared" si="16"/>
        <v>31928.201988302208</v>
      </c>
      <c r="N84" s="13">
        <v>123461</v>
      </c>
      <c r="O84" s="19">
        <f t="shared" si="13"/>
        <v>40711.27085669063</v>
      </c>
      <c r="P84" s="17">
        <f>-O84/M84</f>
        <v>-1.2750881140004797</v>
      </c>
    </row>
    <row r="85" spans="1:16" ht="15">
      <c r="A85" s="14" t="s">
        <v>31</v>
      </c>
      <c r="B85" s="13">
        <v>192</v>
      </c>
      <c r="C85" s="28">
        <f t="shared" si="14"/>
        <v>8.239010254563961</v>
      </c>
      <c r="D85" s="13">
        <v>805</v>
      </c>
      <c r="E85" s="28">
        <f t="shared" si="12"/>
        <v>34.52703960444451</v>
      </c>
      <c r="F85" s="17">
        <f t="shared" si="18"/>
        <v>-4.190678071473259</v>
      </c>
      <c r="G85" s="13">
        <v>95</v>
      </c>
      <c r="H85" s="28">
        <f t="shared" si="15"/>
        <v>25.512670397782816</v>
      </c>
      <c r="I85" s="13">
        <v>420</v>
      </c>
      <c r="J85" s="28">
        <f t="shared" si="17"/>
        <v>113.33829863022571</v>
      </c>
      <c r="K85" s="17">
        <f>-J85/H85</f>
        <v>-4.442431813804775</v>
      </c>
      <c r="L85" s="13">
        <v>89</v>
      </c>
      <c r="M85" s="19">
        <f t="shared" si="16"/>
        <v>28.680534295796207</v>
      </c>
      <c r="N85" s="13">
        <v>396</v>
      </c>
      <c r="O85" s="19">
        <f t="shared" si="13"/>
        <v>130.58101958715295</v>
      </c>
      <c r="P85" s="17">
        <f>-O85/M85</f>
        <v>-4.552949336313188</v>
      </c>
    </row>
    <row r="86" spans="1:16" ht="15">
      <c r="A86" s="14" t="s">
        <v>108</v>
      </c>
      <c r="B86" s="13">
        <v>4625</v>
      </c>
      <c r="C86" s="28">
        <f t="shared" si="14"/>
        <v>198.46574180915792</v>
      </c>
      <c r="D86" s="13">
        <v>4729</v>
      </c>
      <c r="E86" s="28">
        <f t="shared" si="12"/>
        <v>202.83027365145102</v>
      </c>
      <c r="F86" s="17">
        <f t="shared" si="18"/>
        <v>-1.0219913613428053</v>
      </c>
      <c r="G86" s="13">
        <v>1730</v>
      </c>
      <c r="H86" s="28">
        <f t="shared" si="15"/>
        <v>464.59915566488706</v>
      </c>
      <c r="I86" s="13">
        <v>1181</v>
      </c>
      <c r="J86" s="28">
        <f t="shared" si="17"/>
        <v>318.69650162451563</v>
      </c>
      <c r="K86" s="17">
        <f>H86/J86</f>
        <v>1.4578106546405463</v>
      </c>
      <c r="L86" s="13">
        <v>1619</v>
      </c>
      <c r="M86" s="19">
        <f t="shared" si="16"/>
        <v>521.7279216280232</v>
      </c>
      <c r="N86" s="13">
        <v>1058</v>
      </c>
      <c r="O86" s="19">
        <f t="shared" si="13"/>
        <v>348.87555233133287</v>
      </c>
      <c r="P86" s="17">
        <f>M86/O86</f>
        <v>1.4954556664736702</v>
      </c>
    </row>
    <row r="87" spans="1:16" ht="15">
      <c r="A87" s="14" t="s">
        <v>109</v>
      </c>
      <c r="B87" s="13">
        <v>34</v>
      </c>
      <c r="C87" s="28">
        <f t="shared" si="14"/>
        <v>1.4589913992457015</v>
      </c>
      <c r="D87" s="13">
        <v>47</v>
      </c>
      <c r="E87" s="28">
        <f t="shared" si="12"/>
        <v>2.0158644241104247</v>
      </c>
      <c r="F87" s="17">
        <f t="shared" si="18"/>
        <v>-1.3816835556074056</v>
      </c>
      <c r="G87" s="13">
        <v>32</v>
      </c>
      <c r="H87" s="28">
        <f t="shared" si="15"/>
        <v>8.593741607674211</v>
      </c>
      <c r="I87" s="13">
        <v>11</v>
      </c>
      <c r="J87" s="28">
        <f t="shared" si="17"/>
        <v>2.9683840117440066</v>
      </c>
      <c r="K87" s="17">
        <f>H87/J87</f>
        <v>2.895090922762771</v>
      </c>
      <c r="L87" s="13">
        <v>32</v>
      </c>
      <c r="M87" s="19">
        <f t="shared" si="16"/>
        <v>10.312102218713243</v>
      </c>
      <c r="N87" s="13">
        <v>11</v>
      </c>
      <c r="O87" s="19">
        <f t="shared" si="13"/>
        <v>3.6272505440875817</v>
      </c>
      <c r="P87" s="17">
        <f>M87/O87</f>
        <v>2.8429528353154345</v>
      </c>
    </row>
    <row r="88" spans="1:16" ht="15">
      <c r="A88" s="14" t="s">
        <v>110</v>
      </c>
      <c r="B88" s="13">
        <v>1543</v>
      </c>
      <c r="C88" s="28">
        <f t="shared" si="14"/>
        <v>66.21246261870934</v>
      </c>
      <c r="D88" s="13">
        <v>2271</v>
      </c>
      <c r="E88" s="28">
        <f t="shared" si="12"/>
        <v>97.40485334371861</v>
      </c>
      <c r="F88" s="17">
        <f t="shared" si="18"/>
        <v>-1.4710954628682757</v>
      </c>
      <c r="G88" s="13">
        <v>451</v>
      </c>
      <c r="H88" s="28">
        <f t="shared" si="15"/>
        <v>121.11804578315841</v>
      </c>
      <c r="I88" s="13">
        <v>548</v>
      </c>
      <c r="J88" s="28">
        <f t="shared" si="17"/>
        <v>147.87949440324687</v>
      </c>
      <c r="K88" s="17">
        <f>-J88/H88</f>
        <v>-1.2209534380037832</v>
      </c>
      <c r="L88" s="13">
        <v>400</v>
      </c>
      <c r="M88" s="19">
        <f t="shared" si="16"/>
        <v>128.90127773391555</v>
      </c>
      <c r="N88" s="13">
        <v>486</v>
      </c>
      <c r="O88" s="19">
        <f t="shared" si="13"/>
        <v>160.2585240387786</v>
      </c>
      <c r="P88" s="17">
        <f>-O88/M88</f>
        <v>-1.2432655971773394</v>
      </c>
    </row>
    <row r="89" spans="1:16" ht="22.5">
      <c r="A89" s="21" t="s">
        <v>111</v>
      </c>
      <c r="B89" s="13">
        <v>145</v>
      </c>
      <c r="C89" s="28">
        <f t="shared" si="14"/>
        <v>6.222169202665492</v>
      </c>
      <c r="D89" s="13">
        <v>39</v>
      </c>
      <c r="E89" s="28">
        <f t="shared" si="12"/>
        <v>1.6727385646873738</v>
      </c>
      <c r="F89" s="17">
        <f>C89/E89</f>
        <v>3.7197499561614893</v>
      </c>
      <c r="G89" s="13">
        <v>31</v>
      </c>
      <c r="H89" s="28">
        <f t="shared" si="15"/>
        <v>8.325187182434393</v>
      </c>
      <c r="I89" s="13">
        <v>19</v>
      </c>
      <c r="J89" s="28">
        <f t="shared" si="17"/>
        <v>5.127208747557829</v>
      </c>
      <c r="K89" s="17">
        <f>H89/J89</f>
        <v>1.6237269813521462</v>
      </c>
      <c r="L89" s="13">
        <v>29</v>
      </c>
      <c r="M89" s="19">
        <f t="shared" si="16"/>
        <v>9.345342635708876</v>
      </c>
      <c r="N89" s="13">
        <v>16</v>
      </c>
      <c r="O89" s="19">
        <f t="shared" si="13"/>
        <v>5.276000791400119</v>
      </c>
      <c r="P89" s="17">
        <f>M89/O89</f>
        <v>1.771292879815671</v>
      </c>
    </row>
    <row r="90" spans="1:16" ht="15">
      <c r="A90" s="14" t="s">
        <v>100</v>
      </c>
      <c r="B90" s="13">
        <v>2</v>
      </c>
      <c r="C90" s="28">
        <f t="shared" si="14"/>
        <v>0.08582302348504126</v>
      </c>
      <c r="D90" s="13">
        <v>2</v>
      </c>
      <c r="E90" s="28">
        <f t="shared" si="12"/>
        <v>0.08578146485576275</v>
      </c>
      <c r="F90" s="25">
        <v>0</v>
      </c>
      <c r="G90" s="13">
        <v>2</v>
      </c>
      <c r="H90" s="28">
        <f t="shared" si="15"/>
        <v>0.5371088504796382</v>
      </c>
      <c r="I90" s="13">
        <v>2</v>
      </c>
      <c r="J90" s="28">
        <f t="shared" si="17"/>
        <v>0.5397061839534557</v>
      </c>
      <c r="K90" s="18">
        <v>0</v>
      </c>
      <c r="L90" s="13">
        <v>2</v>
      </c>
      <c r="M90" s="19">
        <f t="shared" si="16"/>
        <v>0.6445063886695777</v>
      </c>
      <c r="N90" s="13">
        <v>2</v>
      </c>
      <c r="O90" s="19">
        <f t="shared" si="13"/>
        <v>0.6595000989250148</v>
      </c>
      <c r="P90" s="18">
        <v>0</v>
      </c>
    </row>
    <row r="91" spans="1:16" ht="15">
      <c r="A91" s="14" t="s">
        <v>101</v>
      </c>
      <c r="B91" s="13">
        <v>17</v>
      </c>
      <c r="C91" s="28">
        <f t="shared" si="14"/>
        <v>0.7294956996228508</v>
      </c>
      <c r="D91" s="13">
        <v>36</v>
      </c>
      <c r="E91" s="28">
        <f t="shared" si="12"/>
        <v>1.5440663674037296</v>
      </c>
      <c r="F91" s="17">
        <f>-E91/C91</f>
        <v>-2.1166216171007064</v>
      </c>
      <c r="G91" s="13">
        <v>5</v>
      </c>
      <c r="H91" s="28">
        <f t="shared" si="15"/>
        <v>1.3427721261990955</v>
      </c>
      <c r="I91" s="13">
        <v>18</v>
      </c>
      <c r="J91" s="28">
        <f t="shared" si="17"/>
        <v>4.8573556555811015</v>
      </c>
      <c r="K91" s="17">
        <f>-J91/H91</f>
        <v>-3.6174087626696028</v>
      </c>
      <c r="L91" s="13">
        <v>4</v>
      </c>
      <c r="M91" s="19">
        <f t="shared" si="16"/>
        <v>1.2890127773391553</v>
      </c>
      <c r="N91" s="13">
        <v>13</v>
      </c>
      <c r="O91" s="19">
        <f t="shared" si="13"/>
        <v>4.286750643012597</v>
      </c>
      <c r="P91" s="17">
        <f>-O91/M91</f>
        <v>-3.325607564466135</v>
      </c>
    </row>
    <row r="92" spans="1:16" ht="15">
      <c r="A92" s="23" t="s">
        <v>32</v>
      </c>
      <c r="B92" s="13">
        <v>413</v>
      </c>
      <c r="C92" s="28">
        <f t="shared" si="14"/>
        <v>17.72245434966102</v>
      </c>
      <c r="D92" s="13">
        <v>834</v>
      </c>
      <c r="E92" s="28">
        <f t="shared" si="12"/>
        <v>35.77087084485307</v>
      </c>
      <c r="F92" s="17">
        <f>-E92/C92</f>
        <v>-2.0183926074289626</v>
      </c>
      <c r="G92" s="13">
        <v>366</v>
      </c>
      <c r="H92" s="28">
        <f t="shared" si="15"/>
        <v>98.2909196377738</v>
      </c>
      <c r="I92" s="13">
        <v>398</v>
      </c>
      <c r="J92" s="28">
        <f t="shared" si="17"/>
        <v>107.4015306067377</v>
      </c>
      <c r="K92" s="17">
        <f>-J92/H92</f>
        <v>-1.092690260733532</v>
      </c>
      <c r="L92" s="13">
        <v>358</v>
      </c>
      <c r="M92" s="19">
        <f t="shared" si="16"/>
        <v>115.36664357185441</v>
      </c>
      <c r="N92" s="13">
        <v>389</v>
      </c>
      <c r="O92" s="19">
        <f t="shared" si="13"/>
        <v>128.27276924091538</v>
      </c>
      <c r="P92" s="17">
        <f>-O92/M92</f>
        <v>-1.1118705136032025</v>
      </c>
    </row>
    <row r="93" spans="1:16" ht="15">
      <c r="A93" s="23" t="s">
        <v>33</v>
      </c>
      <c r="B93" s="13">
        <v>91</v>
      </c>
      <c r="C93" s="28">
        <f t="shared" si="14"/>
        <v>3.9049475685693773</v>
      </c>
      <c r="D93" s="13">
        <v>107</v>
      </c>
      <c r="E93" s="28">
        <f t="shared" si="12"/>
        <v>4.589308369783307</v>
      </c>
      <c r="F93" s="17">
        <f>-E93/C93</f>
        <v>-1.1752547989945619</v>
      </c>
      <c r="G93" s="13">
        <v>33</v>
      </c>
      <c r="H93" s="28">
        <f t="shared" si="15"/>
        <v>8.862296032914031</v>
      </c>
      <c r="I93" s="13">
        <v>50</v>
      </c>
      <c r="J93" s="28">
        <f t="shared" si="17"/>
        <v>13.492654598836394</v>
      </c>
      <c r="K93" s="17">
        <f>-J93/H93</f>
        <v>-1.5224784354670045</v>
      </c>
      <c r="L93" s="13">
        <v>28</v>
      </c>
      <c r="M93" s="19">
        <f t="shared" si="16"/>
        <v>9.023089441374088</v>
      </c>
      <c r="N93" s="13">
        <v>40</v>
      </c>
      <c r="O93" s="19">
        <f t="shared" si="13"/>
        <v>13.190001978500296</v>
      </c>
      <c r="P93" s="17">
        <f>-O93/M93</f>
        <v>-1.4618055228422568</v>
      </c>
    </row>
    <row r="94" spans="1:16" ht="15">
      <c r="A94" s="23" t="s">
        <v>34</v>
      </c>
      <c r="B94" s="13">
        <v>3</v>
      </c>
      <c r="C94" s="28">
        <f t="shared" si="14"/>
        <v>0.1287345352275619</v>
      </c>
      <c r="D94" s="13">
        <v>1</v>
      </c>
      <c r="E94" s="28">
        <f t="shared" si="12"/>
        <v>0.04289073242788138</v>
      </c>
      <c r="F94" s="17">
        <f>C94/E94</f>
        <v>3.0014534129027193</v>
      </c>
      <c r="G94" s="13">
        <v>2</v>
      </c>
      <c r="H94" s="28">
        <f t="shared" si="15"/>
        <v>0.5371088504796382</v>
      </c>
      <c r="I94" s="13">
        <v>1</v>
      </c>
      <c r="J94" s="28">
        <f t="shared" si="17"/>
        <v>0.26985309197672785</v>
      </c>
      <c r="K94" s="17">
        <f>H94/J94</f>
        <v>1.990375009399405</v>
      </c>
      <c r="L94" s="13">
        <v>2</v>
      </c>
      <c r="M94" s="19">
        <f t="shared" si="16"/>
        <v>0.6445063886695777</v>
      </c>
      <c r="N94" s="13">
        <v>1</v>
      </c>
      <c r="O94" s="19">
        <f t="shared" si="13"/>
        <v>0.3297500494625074</v>
      </c>
      <c r="P94" s="17">
        <f>M94/O94</f>
        <v>1.9545300742793612</v>
      </c>
    </row>
    <row r="95" spans="1:16" ht="15">
      <c r="A95" s="14" t="s">
        <v>35</v>
      </c>
      <c r="B95" s="13">
        <v>0</v>
      </c>
      <c r="C95" s="28">
        <f t="shared" si="14"/>
        <v>0</v>
      </c>
      <c r="D95" s="13">
        <v>0</v>
      </c>
      <c r="E95" s="28">
        <f t="shared" si="12"/>
        <v>0</v>
      </c>
      <c r="F95" s="24">
        <v>0</v>
      </c>
      <c r="G95" s="13">
        <v>0</v>
      </c>
      <c r="H95" s="28">
        <f t="shared" si="15"/>
        <v>0</v>
      </c>
      <c r="I95" s="13">
        <v>0</v>
      </c>
      <c r="J95" s="28">
        <f t="shared" si="17"/>
        <v>0</v>
      </c>
      <c r="K95" s="17">
        <v>0</v>
      </c>
      <c r="L95" s="13">
        <v>0</v>
      </c>
      <c r="M95" s="19">
        <f t="shared" si="16"/>
        <v>0</v>
      </c>
      <c r="N95" s="13">
        <v>0</v>
      </c>
      <c r="O95" s="19">
        <f t="shared" si="13"/>
        <v>0</v>
      </c>
      <c r="P95" s="18">
        <v>0</v>
      </c>
    </row>
    <row r="96" spans="1:16" ht="15">
      <c r="A96" s="14" t="s">
        <v>36</v>
      </c>
      <c r="B96" s="13">
        <v>0</v>
      </c>
      <c r="C96" s="28">
        <f t="shared" si="14"/>
        <v>0</v>
      </c>
      <c r="D96" s="13">
        <v>0</v>
      </c>
      <c r="E96" s="28">
        <f t="shared" si="12"/>
        <v>0</v>
      </c>
      <c r="F96" s="24">
        <v>0</v>
      </c>
      <c r="G96" s="13">
        <v>0</v>
      </c>
      <c r="H96" s="28">
        <f t="shared" si="15"/>
        <v>0</v>
      </c>
      <c r="I96" s="13">
        <v>0</v>
      </c>
      <c r="J96" s="28">
        <f t="shared" si="17"/>
        <v>0</v>
      </c>
      <c r="K96" s="18">
        <v>0</v>
      </c>
      <c r="L96" s="13">
        <v>0</v>
      </c>
      <c r="M96" s="19">
        <f t="shared" si="16"/>
        <v>0</v>
      </c>
      <c r="N96" s="13">
        <v>0</v>
      </c>
      <c r="O96" s="19">
        <f t="shared" si="13"/>
        <v>0</v>
      </c>
      <c r="P96" s="18">
        <v>0</v>
      </c>
    </row>
    <row r="97" spans="1:16" ht="15">
      <c r="A97" s="14" t="s">
        <v>102</v>
      </c>
      <c r="B97" s="13">
        <v>0</v>
      </c>
      <c r="C97" s="28">
        <f t="shared" si="14"/>
        <v>0</v>
      </c>
      <c r="D97" s="13">
        <v>0</v>
      </c>
      <c r="E97" s="28">
        <f t="shared" si="12"/>
        <v>0</v>
      </c>
      <c r="F97" s="25">
        <v>0</v>
      </c>
      <c r="G97" s="13">
        <v>0</v>
      </c>
      <c r="H97" s="28">
        <f t="shared" si="15"/>
        <v>0</v>
      </c>
      <c r="I97" s="13">
        <v>0</v>
      </c>
      <c r="J97" s="28">
        <f t="shared" si="17"/>
        <v>0</v>
      </c>
      <c r="K97" s="18">
        <v>0</v>
      </c>
      <c r="L97" s="13">
        <v>0</v>
      </c>
      <c r="M97" s="19">
        <f t="shared" si="16"/>
        <v>0</v>
      </c>
      <c r="N97" s="13">
        <v>0</v>
      </c>
      <c r="O97" s="19">
        <f t="shared" si="13"/>
        <v>0</v>
      </c>
      <c r="P97" s="18">
        <v>0</v>
      </c>
    </row>
    <row r="98" spans="1:16" ht="15">
      <c r="A98" s="29" t="s">
        <v>37</v>
      </c>
      <c r="B98" s="13">
        <v>99</v>
      </c>
      <c r="C98" s="28">
        <f t="shared" si="14"/>
        <v>4.248239662509542</v>
      </c>
      <c r="D98" s="13">
        <v>107</v>
      </c>
      <c r="E98" s="28">
        <f t="shared" si="12"/>
        <v>4.589308369783307</v>
      </c>
      <c r="F98" s="17">
        <f>-E98/C98</f>
        <v>-1.0802847142273246</v>
      </c>
      <c r="G98" s="13">
        <v>82</v>
      </c>
      <c r="H98" s="28">
        <f t="shared" si="15"/>
        <v>22.021462869665168</v>
      </c>
      <c r="I98" s="13">
        <v>102</v>
      </c>
      <c r="J98" s="28">
        <f t="shared" si="17"/>
        <v>27.525015381626243</v>
      </c>
      <c r="K98" s="17">
        <f>-J98/H98</f>
        <v>-1.2499176618980334</v>
      </c>
      <c r="L98" s="13">
        <v>81</v>
      </c>
      <c r="M98" s="19">
        <f t="shared" si="16"/>
        <v>26.102508741117898</v>
      </c>
      <c r="N98" s="13">
        <v>99</v>
      </c>
      <c r="O98" s="19">
        <f t="shared" si="13"/>
        <v>32.64525489678824</v>
      </c>
      <c r="P98" s="17">
        <f>-O98/M98</f>
        <v>-1.2506558362094866</v>
      </c>
    </row>
    <row r="99" spans="1:16" ht="15">
      <c r="A99" s="14" t="s">
        <v>38</v>
      </c>
      <c r="B99" s="13">
        <v>0</v>
      </c>
      <c r="C99" s="28">
        <f t="shared" si="14"/>
        <v>0</v>
      </c>
      <c r="D99" s="13">
        <v>0</v>
      </c>
      <c r="E99" s="28">
        <f t="shared" si="12"/>
        <v>0</v>
      </c>
      <c r="F99" s="25">
        <v>0</v>
      </c>
      <c r="G99" s="13">
        <v>0</v>
      </c>
      <c r="H99" s="28">
        <f t="shared" si="15"/>
        <v>0</v>
      </c>
      <c r="I99" s="13">
        <v>0</v>
      </c>
      <c r="J99" s="28">
        <f t="shared" si="17"/>
        <v>0</v>
      </c>
      <c r="K99" s="18">
        <v>0</v>
      </c>
      <c r="L99" s="13">
        <v>0</v>
      </c>
      <c r="M99" s="19">
        <f t="shared" si="16"/>
        <v>0</v>
      </c>
      <c r="N99" s="13">
        <v>0</v>
      </c>
      <c r="O99" s="19">
        <f t="shared" si="13"/>
        <v>0</v>
      </c>
      <c r="P99" s="18">
        <v>0</v>
      </c>
    </row>
    <row r="100" spans="1:16" ht="15">
      <c r="A100" s="14" t="s">
        <v>39</v>
      </c>
      <c r="B100" s="13">
        <v>6</v>
      </c>
      <c r="C100" s="28">
        <f t="shared" si="14"/>
        <v>0.2574690704551238</v>
      </c>
      <c r="D100" s="13">
        <v>1</v>
      </c>
      <c r="E100" s="28">
        <f t="shared" si="12"/>
        <v>0.04289073242788138</v>
      </c>
      <c r="F100" s="17">
        <f>C100/E100</f>
        <v>6.0029068258054386</v>
      </c>
      <c r="G100" s="13">
        <v>1</v>
      </c>
      <c r="H100" s="28">
        <f t="shared" si="15"/>
        <v>0.2685544252398191</v>
      </c>
      <c r="I100" s="13">
        <v>1</v>
      </c>
      <c r="J100" s="28">
        <f t="shared" si="17"/>
        <v>0.26985309197672785</v>
      </c>
      <c r="K100" s="18">
        <v>0</v>
      </c>
      <c r="L100" s="13">
        <v>1</v>
      </c>
      <c r="M100" s="19">
        <f t="shared" si="16"/>
        <v>0.32225319433478883</v>
      </c>
      <c r="N100" s="13">
        <v>0</v>
      </c>
      <c r="O100" s="19">
        <f t="shared" si="13"/>
        <v>0</v>
      </c>
      <c r="P100" s="18">
        <v>1</v>
      </c>
    </row>
    <row r="101" spans="1:16" ht="15">
      <c r="A101" s="14" t="s">
        <v>40</v>
      </c>
      <c r="B101" s="13">
        <v>0</v>
      </c>
      <c r="C101" s="28">
        <f t="shared" si="14"/>
        <v>0</v>
      </c>
      <c r="D101" s="13">
        <v>0</v>
      </c>
      <c r="E101" s="28">
        <f t="shared" si="12"/>
        <v>0</v>
      </c>
      <c r="F101" s="25">
        <v>0</v>
      </c>
      <c r="G101" s="13">
        <v>0</v>
      </c>
      <c r="H101" s="28">
        <f t="shared" si="15"/>
        <v>0</v>
      </c>
      <c r="I101" s="13">
        <v>0</v>
      </c>
      <c r="J101" s="28">
        <f t="shared" si="17"/>
        <v>0</v>
      </c>
      <c r="K101" s="18">
        <v>0</v>
      </c>
      <c r="L101" s="13">
        <v>0</v>
      </c>
      <c r="M101" s="19">
        <f t="shared" si="16"/>
        <v>0</v>
      </c>
      <c r="N101" s="13">
        <v>0</v>
      </c>
      <c r="O101" s="19">
        <f t="shared" si="13"/>
        <v>0</v>
      </c>
      <c r="P101" s="18">
        <v>0</v>
      </c>
    </row>
    <row r="102" spans="1:16" ht="15">
      <c r="A102" s="14" t="s">
        <v>103</v>
      </c>
      <c r="B102" s="13">
        <v>0</v>
      </c>
      <c r="C102" s="28">
        <f t="shared" si="14"/>
        <v>0</v>
      </c>
      <c r="D102" s="13">
        <v>0</v>
      </c>
      <c r="E102" s="28">
        <f aca="true" t="shared" si="19" ref="E102:E116">D102*100000/2331506</f>
        <v>0</v>
      </c>
      <c r="F102" s="25">
        <v>0</v>
      </c>
      <c r="G102" s="13">
        <v>0</v>
      </c>
      <c r="H102" s="28">
        <f t="shared" si="15"/>
        <v>0</v>
      </c>
      <c r="I102" s="13">
        <v>0</v>
      </c>
      <c r="J102" s="28">
        <f t="shared" si="17"/>
        <v>0</v>
      </c>
      <c r="K102" s="18">
        <v>0</v>
      </c>
      <c r="L102" s="13">
        <v>0</v>
      </c>
      <c r="M102" s="19">
        <f t="shared" si="16"/>
        <v>0</v>
      </c>
      <c r="N102" s="13">
        <v>0</v>
      </c>
      <c r="O102" s="19">
        <f aca="true" t="shared" si="20" ref="O102:O116">N102*100000/303260</f>
        <v>0</v>
      </c>
      <c r="P102" s="18">
        <v>0</v>
      </c>
    </row>
    <row r="103" spans="1:16" ht="15">
      <c r="A103" s="14" t="s">
        <v>41</v>
      </c>
      <c r="B103" s="13">
        <v>21</v>
      </c>
      <c r="C103" s="28">
        <f t="shared" si="14"/>
        <v>0.9011417465929332</v>
      </c>
      <c r="D103" s="13">
        <v>12</v>
      </c>
      <c r="E103" s="28">
        <f t="shared" si="19"/>
        <v>0.5146887891345765</v>
      </c>
      <c r="F103" s="17">
        <f>C103/E103</f>
        <v>1.750847824193253</v>
      </c>
      <c r="G103" s="13">
        <v>15</v>
      </c>
      <c r="H103" s="28">
        <f t="shared" si="15"/>
        <v>4.028316378597286</v>
      </c>
      <c r="I103" s="13">
        <v>10</v>
      </c>
      <c r="J103" s="28">
        <f t="shared" si="17"/>
        <v>2.6985309197672787</v>
      </c>
      <c r="K103" s="17">
        <f>H103/J103</f>
        <v>1.4927812570495536</v>
      </c>
      <c r="L103" s="13">
        <v>15</v>
      </c>
      <c r="M103" s="19">
        <f t="shared" si="16"/>
        <v>4.833797915021833</v>
      </c>
      <c r="N103" s="13">
        <v>10</v>
      </c>
      <c r="O103" s="19">
        <f t="shared" si="20"/>
        <v>3.297500494625074</v>
      </c>
      <c r="P103" s="17">
        <f>M103/O103</f>
        <v>1.465897555709521</v>
      </c>
    </row>
    <row r="104" spans="1:16" ht="15">
      <c r="A104" s="14" t="s">
        <v>42</v>
      </c>
      <c r="B104" s="13">
        <v>3</v>
      </c>
      <c r="C104" s="28">
        <f t="shared" si="14"/>
        <v>0.1287345352275619</v>
      </c>
      <c r="D104" s="13">
        <v>0</v>
      </c>
      <c r="E104" s="28">
        <f t="shared" si="19"/>
        <v>0</v>
      </c>
      <c r="F104" s="24">
        <v>3</v>
      </c>
      <c r="G104" s="13">
        <v>3</v>
      </c>
      <c r="H104" s="28">
        <f t="shared" si="15"/>
        <v>0.8056632757194573</v>
      </c>
      <c r="I104" s="13">
        <v>0</v>
      </c>
      <c r="J104" s="28">
        <f t="shared" si="17"/>
        <v>0</v>
      </c>
      <c r="K104" s="18">
        <v>0</v>
      </c>
      <c r="L104" s="13">
        <v>3</v>
      </c>
      <c r="M104" s="19">
        <f t="shared" si="16"/>
        <v>0.9667595830043665</v>
      </c>
      <c r="N104" s="13">
        <v>0</v>
      </c>
      <c r="O104" s="19">
        <f t="shared" si="20"/>
        <v>0</v>
      </c>
      <c r="P104" s="18">
        <v>3</v>
      </c>
    </row>
    <row r="105" spans="1:16" ht="15">
      <c r="A105" s="14" t="s">
        <v>43</v>
      </c>
      <c r="B105" s="13">
        <v>1250</v>
      </c>
      <c r="C105" s="28">
        <f t="shared" si="14"/>
        <v>53.63938967815079</v>
      </c>
      <c r="D105" s="13">
        <v>1190</v>
      </c>
      <c r="E105" s="28">
        <f t="shared" si="19"/>
        <v>51.03997158917884</v>
      </c>
      <c r="F105" s="17">
        <f>C105/E105</f>
        <v>1.0509290661424087</v>
      </c>
      <c r="G105" s="13">
        <v>1220</v>
      </c>
      <c r="H105" s="28">
        <f t="shared" si="15"/>
        <v>327.6363987925793</v>
      </c>
      <c r="I105" s="13">
        <v>1158</v>
      </c>
      <c r="J105" s="28">
        <f t="shared" si="17"/>
        <v>312.48988050905086</v>
      </c>
      <c r="K105" s="17">
        <f>H105/J105</f>
        <v>1.048470428094678</v>
      </c>
      <c r="L105" s="13">
        <v>1182</v>
      </c>
      <c r="M105" s="19">
        <f t="shared" si="16"/>
        <v>380.9032757037204</v>
      </c>
      <c r="N105" s="13">
        <v>1124</v>
      </c>
      <c r="O105" s="19">
        <f t="shared" si="20"/>
        <v>370.63905559585834</v>
      </c>
      <c r="P105" s="17">
        <f>M105/O105</f>
        <v>1.0276933041806962</v>
      </c>
    </row>
    <row r="106" spans="1:16" ht="15">
      <c r="A106" s="14" t="s">
        <v>44</v>
      </c>
      <c r="B106" s="13">
        <v>0</v>
      </c>
      <c r="C106" s="28">
        <f t="shared" si="14"/>
        <v>0</v>
      </c>
      <c r="D106" s="13">
        <v>0</v>
      </c>
      <c r="E106" s="28">
        <f t="shared" si="19"/>
        <v>0</v>
      </c>
      <c r="F106" s="25">
        <v>0</v>
      </c>
      <c r="G106" s="13">
        <v>0</v>
      </c>
      <c r="H106" s="28">
        <f t="shared" si="15"/>
        <v>0</v>
      </c>
      <c r="I106" s="13">
        <v>0</v>
      </c>
      <c r="J106" s="28">
        <f t="shared" si="17"/>
        <v>0</v>
      </c>
      <c r="K106" s="18">
        <v>0</v>
      </c>
      <c r="L106" s="13">
        <v>0</v>
      </c>
      <c r="M106" s="19">
        <f t="shared" si="16"/>
        <v>0</v>
      </c>
      <c r="N106" s="13">
        <v>0</v>
      </c>
      <c r="O106" s="19">
        <f t="shared" si="20"/>
        <v>0</v>
      </c>
      <c r="P106" s="18">
        <v>0</v>
      </c>
    </row>
    <row r="107" spans="1:16" ht="15">
      <c r="A107" s="14" t="s">
        <v>45</v>
      </c>
      <c r="B107" s="13">
        <v>4</v>
      </c>
      <c r="C107" s="28">
        <f t="shared" si="14"/>
        <v>0.1716460469700825</v>
      </c>
      <c r="D107" s="13">
        <v>3</v>
      </c>
      <c r="E107" s="28">
        <f t="shared" si="19"/>
        <v>0.12867219728364412</v>
      </c>
      <c r="F107" s="17">
        <f>C107/E107</f>
        <v>1.3339792946234308</v>
      </c>
      <c r="G107" s="13">
        <v>3</v>
      </c>
      <c r="H107" s="28">
        <f t="shared" si="15"/>
        <v>0.8056632757194573</v>
      </c>
      <c r="I107" s="13">
        <v>1</v>
      </c>
      <c r="J107" s="28">
        <f t="shared" si="17"/>
        <v>0.26985309197672785</v>
      </c>
      <c r="K107" s="17">
        <f>H107/J107</f>
        <v>2.9855625140991076</v>
      </c>
      <c r="L107" s="13">
        <v>3</v>
      </c>
      <c r="M107" s="19">
        <f t="shared" si="16"/>
        <v>0.9667595830043665</v>
      </c>
      <c r="N107" s="13">
        <v>0</v>
      </c>
      <c r="O107" s="19">
        <f t="shared" si="20"/>
        <v>0</v>
      </c>
      <c r="P107" s="17">
        <v>3</v>
      </c>
    </row>
    <row r="108" spans="1:16" ht="15">
      <c r="A108" s="14" t="s">
        <v>46</v>
      </c>
      <c r="B108" s="13">
        <v>0</v>
      </c>
      <c r="C108" s="28">
        <f t="shared" si="14"/>
        <v>0</v>
      </c>
      <c r="D108" s="13">
        <v>1</v>
      </c>
      <c r="E108" s="28">
        <f t="shared" si="19"/>
        <v>0.04289073242788138</v>
      </c>
      <c r="F108" s="24">
        <v>0</v>
      </c>
      <c r="G108" s="13">
        <v>0</v>
      </c>
      <c r="H108" s="28">
        <f t="shared" si="15"/>
        <v>0</v>
      </c>
      <c r="I108" s="13">
        <v>0</v>
      </c>
      <c r="J108" s="28">
        <f t="shared" si="17"/>
        <v>0</v>
      </c>
      <c r="K108" s="18">
        <v>0</v>
      </c>
      <c r="L108" s="13">
        <v>0</v>
      </c>
      <c r="M108" s="19">
        <f t="shared" si="16"/>
        <v>0</v>
      </c>
      <c r="N108" s="13">
        <v>0</v>
      </c>
      <c r="O108" s="19">
        <f t="shared" si="20"/>
        <v>0</v>
      </c>
      <c r="P108" s="18">
        <v>0</v>
      </c>
    </row>
    <row r="109" spans="1:16" ht="15">
      <c r="A109" s="14" t="s">
        <v>47</v>
      </c>
      <c r="B109" s="13">
        <v>0</v>
      </c>
      <c r="C109" s="28">
        <f t="shared" si="14"/>
        <v>0</v>
      </c>
      <c r="D109" s="13">
        <v>0</v>
      </c>
      <c r="E109" s="28">
        <f t="shared" si="19"/>
        <v>0</v>
      </c>
      <c r="F109" s="24">
        <v>0</v>
      </c>
      <c r="G109" s="13">
        <v>0</v>
      </c>
      <c r="H109" s="28">
        <f t="shared" si="15"/>
        <v>0</v>
      </c>
      <c r="I109" s="13">
        <v>0</v>
      </c>
      <c r="J109" s="28">
        <f t="shared" si="17"/>
        <v>0</v>
      </c>
      <c r="K109" s="18">
        <v>0</v>
      </c>
      <c r="L109" s="13">
        <v>0</v>
      </c>
      <c r="M109" s="19">
        <f t="shared" si="16"/>
        <v>0</v>
      </c>
      <c r="N109" s="13">
        <v>0</v>
      </c>
      <c r="O109" s="19">
        <f t="shared" si="20"/>
        <v>0</v>
      </c>
      <c r="P109" s="18">
        <v>0</v>
      </c>
    </row>
    <row r="110" spans="1:16" ht="15">
      <c r="A110" s="14" t="s">
        <v>48</v>
      </c>
      <c r="B110" s="13">
        <v>1</v>
      </c>
      <c r="C110" s="28">
        <f t="shared" si="14"/>
        <v>0.04291151174252063</v>
      </c>
      <c r="D110" s="13">
        <v>3</v>
      </c>
      <c r="E110" s="28">
        <f t="shared" si="19"/>
        <v>0.12867219728364412</v>
      </c>
      <c r="F110" s="17">
        <f>-E110/C110</f>
        <v>-2.9985472908926676</v>
      </c>
      <c r="G110" s="13">
        <v>0</v>
      </c>
      <c r="H110" s="28">
        <f t="shared" si="15"/>
        <v>0</v>
      </c>
      <c r="I110" s="13">
        <v>0</v>
      </c>
      <c r="J110" s="28">
        <f>I110*100000/370572</f>
        <v>0</v>
      </c>
      <c r="K110" s="17">
        <v>0</v>
      </c>
      <c r="L110" s="13">
        <v>0</v>
      </c>
      <c r="M110" s="19">
        <f t="shared" si="16"/>
        <v>0</v>
      </c>
      <c r="N110" s="13">
        <v>0</v>
      </c>
      <c r="O110" s="19">
        <f t="shared" si="20"/>
        <v>0</v>
      </c>
      <c r="P110" s="17">
        <v>0</v>
      </c>
    </row>
    <row r="111" spans="1:16" ht="15">
      <c r="A111" s="14" t="s">
        <v>49</v>
      </c>
      <c r="B111" s="13">
        <v>1</v>
      </c>
      <c r="C111" s="28">
        <f t="shared" si="14"/>
        <v>0.04291151174252063</v>
      </c>
      <c r="D111" s="13">
        <v>1</v>
      </c>
      <c r="E111" s="28">
        <f t="shared" si="19"/>
        <v>0.04289073242788138</v>
      </c>
      <c r="F111" s="24">
        <v>0</v>
      </c>
      <c r="G111" s="13">
        <v>0</v>
      </c>
      <c r="H111" s="28">
        <f t="shared" si="15"/>
        <v>0</v>
      </c>
      <c r="I111" s="13">
        <v>0</v>
      </c>
      <c r="J111" s="28">
        <f>I111*100000/370572</f>
        <v>0</v>
      </c>
      <c r="K111" s="18">
        <v>0</v>
      </c>
      <c r="L111" s="13">
        <v>0</v>
      </c>
      <c r="M111" s="19">
        <f t="shared" si="16"/>
        <v>0</v>
      </c>
      <c r="N111" s="13">
        <v>0</v>
      </c>
      <c r="O111" s="19">
        <f t="shared" si="20"/>
        <v>0</v>
      </c>
      <c r="P111" s="18">
        <v>0</v>
      </c>
    </row>
    <row r="112" spans="1:16" ht="15">
      <c r="A112" s="14" t="s">
        <v>115</v>
      </c>
      <c r="B112" s="13">
        <v>3</v>
      </c>
      <c r="C112" s="28">
        <f t="shared" si="14"/>
        <v>0.1287345352275619</v>
      </c>
      <c r="D112" s="13">
        <v>5</v>
      </c>
      <c r="E112" s="28">
        <f t="shared" si="19"/>
        <v>0.2144536621394069</v>
      </c>
      <c r="F112" s="17">
        <f>-E112/C112</f>
        <v>-1.665859606051482</v>
      </c>
      <c r="G112" s="13">
        <v>0</v>
      </c>
      <c r="H112" s="28">
        <f t="shared" si="15"/>
        <v>0</v>
      </c>
      <c r="I112" s="13">
        <v>0</v>
      </c>
      <c r="J112" s="28">
        <f>I112*100000/370572</f>
        <v>0</v>
      </c>
      <c r="K112" s="18">
        <v>0</v>
      </c>
      <c r="L112" s="13">
        <v>0</v>
      </c>
      <c r="M112" s="19">
        <f t="shared" si="16"/>
        <v>0</v>
      </c>
      <c r="N112" s="13">
        <v>0</v>
      </c>
      <c r="O112" s="19">
        <f t="shared" si="20"/>
        <v>0</v>
      </c>
      <c r="P112" s="18">
        <v>0</v>
      </c>
    </row>
    <row r="113" spans="1:16" ht="15">
      <c r="A113" s="14" t="s">
        <v>50</v>
      </c>
      <c r="B113" s="13">
        <v>3</v>
      </c>
      <c r="C113" s="28">
        <f t="shared" si="14"/>
        <v>0.1287345352275619</v>
      </c>
      <c r="D113" s="13">
        <v>2</v>
      </c>
      <c r="E113" s="28">
        <f t="shared" si="19"/>
        <v>0.08578146485576275</v>
      </c>
      <c r="F113" s="17">
        <f>C113/E113</f>
        <v>1.5007267064513596</v>
      </c>
      <c r="G113" s="13">
        <v>0</v>
      </c>
      <c r="H113" s="28">
        <f t="shared" si="15"/>
        <v>0</v>
      </c>
      <c r="I113" s="13">
        <v>1</v>
      </c>
      <c r="J113" s="28">
        <f>I113*100000/370572</f>
        <v>0.26985309197672785</v>
      </c>
      <c r="K113" s="18">
        <v>0</v>
      </c>
      <c r="L113" s="13">
        <v>0</v>
      </c>
      <c r="M113" s="19">
        <f t="shared" si="16"/>
        <v>0</v>
      </c>
      <c r="N113" s="13">
        <v>1</v>
      </c>
      <c r="O113" s="19">
        <f t="shared" si="20"/>
        <v>0.3297500494625074</v>
      </c>
      <c r="P113" s="18">
        <v>0</v>
      </c>
    </row>
    <row r="114" spans="1:16" ht="15">
      <c r="A114" s="14" t="s">
        <v>51</v>
      </c>
      <c r="B114" s="13">
        <v>2</v>
      </c>
      <c r="C114" s="28">
        <f t="shared" si="14"/>
        <v>0.08582302348504126</v>
      </c>
      <c r="D114" s="13">
        <v>2</v>
      </c>
      <c r="E114" s="28">
        <f t="shared" si="19"/>
        <v>0.08578146485576275</v>
      </c>
      <c r="F114" s="24">
        <v>0</v>
      </c>
      <c r="G114" s="13">
        <v>1</v>
      </c>
      <c r="H114" s="28">
        <f t="shared" si="15"/>
        <v>0.2685544252398191</v>
      </c>
      <c r="I114" s="13">
        <v>1</v>
      </c>
      <c r="J114" s="28">
        <v>0</v>
      </c>
      <c r="K114" s="17">
        <v>0</v>
      </c>
      <c r="L114" s="13">
        <v>1</v>
      </c>
      <c r="M114" s="19">
        <f t="shared" si="16"/>
        <v>0.32225319433478883</v>
      </c>
      <c r="N114" s="13">
        <v>0</v>
      </c>
      <c r="O114" s="19">
        <f t="shared" si="20"/>
        <v>0</v>
      </c>
      <c r="P114" s="17">
        <v>1</v>
      </c>
    </row>
    <row r="115" spans="1:16" ht="15">
      <c r="A115" s="14" t="s">
        <v>52</v>
      </c>
      <c r="B115" s="13">
        <v>0</v>
      </c>
      <c r="C115" s="28">
        <f t="shared" si="14"/>
        <v>0</v>
      </c>
      <c r="D115" s="13">
        <v>0</v>
      </c>
      <c r="E115" s="28">
        <v>0</v>
      </c>
      <c r="F115" s="25">
        <v>0</v>
      </c>
      <c r="G115" s="13">
        <v>0</v>
      </c>
      <c r="H115" s="28">
        <f t="shared" si="15"/>
        <v>0</v>
      </c>
      <c r="I115" s="13">
        <v>0</v>
      </c>
      <c r="J115" s="28">
        <f>I115*100000/370572</f>
        <v>0</v>
      </c>
      <c r="K115" s="18">
        <v>0</v>
      </c>
      <c r="L115" s="13">
        <v>0</v>
      </c>
      <c r="M115" s="19">
        <f t="shared" si="16"/>
        <v>0</v>
      </c>
      <c r="N115" s="13">
        <v>0</v>
      </c>
      <c r="O115" s="19">
        <f t="shared" si="20"/>
        <v>0</v>
      </c>
      <c r="P115" s="18">
        <v>0</v>
      </c>
    </row>
    <row r="116" spans="1:16" ht="15">
      <c r="A116" s="14" t="s">
        <v>104</v>
      </c>
      <c r="B116" s="13">
        <v>1</v>
      </c>
      <c r="C116" s="28">
        <f t="shared" si="14"/>
        <v>0.04291151174252063</v>
      </c>
      <c r="D116" s="13">
        <v>0</v>
      </c>
      <c r="E116" s="28">
        <f t="shared" si="19"/>
        <v>0</v>
      </c>
      <c r="F116" s="24">
        <v>1</v>
      </c>
      <c r="G116" s="13">
        <v>0</v>
      </c>
      <c r="H116" s="28">
        <f t="shared" si="15"/>
        <v>0</v>
      </c>
      <c r="I116" s="13">
        <v>0</v>
      </c>
      <c r="J116" s="28">
        <f>I116*100000/370572</f>
        <v>0</v>
      </c>
      <c r="K116" s="18">
        <v>0</v>
      </c>
      <c r="L116" s="13">
        <v>0</v>
      </c>
      <c r="M116" s="19">
        <f t="shared" si="16"/>
        <v>0</v>
      </c>
      <c r="N116" s="13">
        <v>0</v>
      </c>
      <c r="O116" s="19">
        <f t="shared" si="20"/>
        <v>0</v>
      </c>
      <c r="P116" s="18">
        <v>0</v>
      </c>
    </row>
    <row r="117" spans="3:13" ht="15">
      <c r="C117" s="20"/>
      <c r="E117" s="15"/>
      <c r="H117" s="20"/>
      <c r="J117" s="20"/>
      <c r="K117" s="16"/>
      <c r="M117" s="20"/>
    </row>
    <row r="118" spans="3:13" ht="15">
      <c r="C118" s="20"/>
      <c r="H118" s="20"/>
      <c r="J118" s="20"/>
      <c r="M118" s="20"/>
    </row>
    <row r="119" spans="10:13" ht="15">
      <c r="J119" s="20"/>
      <c r="M119" s="20"/>
    </row>
  </sheetData>
  <sheetProtection/>
  <mergeCells count="14">
    <mergeCell ref="K2:K4"/>
    <mergeCell ref="L2:O2"/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s.shukelajt</cp:lastModifiedBy>
  <cp:lastPrinted>2011-03-10T10:43:49Z</cp:lastPrinted>
  <dcterms:created xsi:type="dcterms:W3CDTF">2010-12-01T10:49:57Z</dcterms:created>
  <dcterms:modified xsi:type="dcterms:W3CDTF">2014-09-08T09:07:06Z</dcterms:modified>
  <cp:category/>
  <cp:version/>
  <cp:contentType/>
  <cp:contentStatus/>
</cp:coreProperties>
</file>